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lgwfilesv\SHARE\03総務課\財政係\【横山】財政\R7財政\調査\【R8.3.12〆】R6財政状況資料集の作成・公表\"/>
    </mc:Choice>
  </mc:AlternateContent>
  <xr:revisionPtr revIDLastSave="0" documentId="13_ncr:1_{D4B755FB-67CD-484F-BCC0-ECCC7205D94C}"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6" i="10" l="1"/>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C37" i="10"/>
  <c r="CO36" i="10"/>
  <c r="BE36" i="10"/>
  <c r="C36" i="10"/>
  <c r="CO35" i="10"/>
  <c r="BW35" i="10"/>
  <c r="BW36" i="10" s="1"/>
  <c r="BE35" i="10"/>
  <c r="C35" i="10"/>
  <c r="CO34" i="10"/>
  <c r="BW34" i="10"/>
  <c r="BE34" i="10"/>
  <c r="C34" i="10"/>
  <c r="U34" i="10" s="1"/>
  <c r="U35" i="10" s="1"/>
  <c r="U36" i="10" s="1"/>
  <c r="U37" i="10" s="1"/>
  <c r="AM34" i="10" l="1"/>
  <c r="AM35" i="10" s="1"/>
  <c r="AM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<sst xmlns="http://schemas.openxmlformats.org/spreadsheetml/2006/main" count="1117" uniqueCount="564">
  <si>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</si>
  <si>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</si>
  <si>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</si>
  <si>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</si>
  <si>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</si>
  <si>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</si>
  <si>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</si>
  <si>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</si>
  <si>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</si>
  <si>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</si>
  <si>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</si>
  <si>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</si>
  <si>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</si>
  <si>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</si>
  <si>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</si>
  <si>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</si>
  <si>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</si>
  <si>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</si>
  <si>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</si>
  <si>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</si>
  <si>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</si>
  <si>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</si>
  <si>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</si>
  <si>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</si>
  <si>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</si>
  <si>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</si>
  <si>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</si>
  <si>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</si>
  <si>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</si>
  <si>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</si>
  <si>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</si>
  <si>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</si>
  <si>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</si>
  <si>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</si>
  <si>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</si>
  <si>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</si>
  <si>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</si>
  <si>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</si>
  <si>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</si>
  <si>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</si>
  <si>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</si>
  <si>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</si>
  <si>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</si>
  <si>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</si>
  <si>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</si>
  <si>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</si>
  <si>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</si>
  <si>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</si>
  <si>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</si>
  <si>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</si>
  <si>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</si>
  <si>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</si>
  <si>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</si>
  <si>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</si>
  <si>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</si>
  <si>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</si>
  <si>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</si>
  <si>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</si>
  <si>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</si>
  <si>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</si>
  <si>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</si>
  <si>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</si>
  <si>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</si>
  <si>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</si>
  <si>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</si>
  <si>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</si>
  <si>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</si>
  <si>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</si>
  <si>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</si>
  <si>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</si>
  <si>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</si>
  <si>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</si>
  <si>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</si>
  <si>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</si>
  <si>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</si>
  <si>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</si>
  <si>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</si>
  <si>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</si>
  <si>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</si>
  <si>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</si>
  <si>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</si>
  <si>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</si>
  <si>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</si>
  <si>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</si>
  <si>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</si>
  <si>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</si>
  <si>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</si>
  <si>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</si>
  <si>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</si>
  <si>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</si>
  <si>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</si>
  <si>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</si>
  <si>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</si>
  <si>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</si>
  <si>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大月町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</si>
  <si>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</si>
  <si>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</si>
  <si>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</si>
  <si>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</si>
  <si>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</si>
  <si>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</si>
  <si>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</si>
  <si>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</si>
  <si>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</si>
  <si>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</si>
  <si>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</si>
  <si>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</si>
  <si>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</si>
  <si>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</si>
  <si>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</si>
  <si>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</si>
  <si>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</si>
  <si>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</si>
  <si>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</si>
  <si>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</si>
  <si>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</si>
  <si>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</si>
  <si>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</si>
  <si>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-13.0</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</si>
  <si>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</si>
  <si>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</si>
  <si>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</si>
  <si>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</si>
  <si>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</si>
  <si>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</si>
  <si>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</si>
  <si>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</si>
  <si>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</si>
  <si>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</si>
  <si>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</si>
  <si>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</si>
  <si>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</si>
  <si>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</si>
  <si>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</si>
  <si>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</si>
  <si>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</si>
  <si>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</si>
  <si>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</si>
  <si>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</si>
  <si>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</si>
  <si>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</si>
  <si>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-2.9</t>
    <phoneticPr fontId="5"/>
  </si>
  <si>
    <t>基準財政需要額</t>
    <phoneticPr fontId="25"/>
  </si>
  <si>
    <t>うち日本人(％)</t>
    <phoneticPr fontId="5"/>
  </si>
  <si>
    <t>-3.0</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</si>
  <si>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</si>
  <si>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</si>
  <si>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</si>
  <si>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</si>
  <si>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</si>
  <si>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</si>
  <si>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</si>
  <si>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</si>
  <si>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</si>
  <si>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</si>
  <si>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</si>
  <si>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</si>
  <si>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</si>
  <si>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</si>
  <si>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</si>
  <si>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</si>
  <si>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</si>
  <si>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</si>
  <si>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</si>
  <si>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</si>
  <si>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</si>
  <si>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</si>
  <si>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</si>
  <si>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</si>
  <si>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</si>
  <si>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</si>
  <si>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</si>
  <si>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</si>
  <si>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</si>
  <si>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</si>
  <si>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</si>
  <si>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</si>
  <si>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</si>
  <si>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</si>
  <si>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</si>
  <si>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</si>
  <si>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</si>
  <si>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</si>
  <si>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</si>
  <si>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</si>
  <si>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</si>
  <si>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</si>
  <si>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</si>
  <si>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</si>
  <si>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</si>
  <si>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</si>
  <si>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</si>
  <si>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</si>
  <si>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</si>
  <si>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</si>
  <si>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</si>
  <si>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</si>
  <si>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</si>
  <si>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</si>
  <si>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</si>
  <si>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</si>
  <si>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</si>
  <si>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</si>
  <si>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高知県大月町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</si>
  <si>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</si>
  <si>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</si>
  <si>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</si>
  <si>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</si>
  <si>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</si>
  <si>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</si>
  <si>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</si>
  <si>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</si>
  <si>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</si>
  <si>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</si>
  <si>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</si>
  <si>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</si>
  <si>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</si>
  <si>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</si>
  <si>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</si>
  <si>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</si>
  <si>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</si>
  <si>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</si>
  <si>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</si>
  <si>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</si>
  <si>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</si>
  <si>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</si>
  <si>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</si>
  <si>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</si>
  <si>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</si>
  <si>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</si>
  <si>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</si>
  <si>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</si>
  <si>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</si>
  <si>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</si>
  <si>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</si>
  <si>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</si>
  <si>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</si>
  <si>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</si>
  <si>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</si>
  <si>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</si>
  <si>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</si>
  <si>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</si>
  <si>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</si>
  <si>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</si>
  <si>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</si>
  <si>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</si>
  <si>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</si>
  <si>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</si>
  <si>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</si>
  <si>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</si>
  <si>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</si>
  <si>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</si>
  <si>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</si>
  <si>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</si>
  <si>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</si>
  <si>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</si>
  <si>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</si>
  <si>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</si>
  <si>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</si>
  <si>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</si>
  <si>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</si>
  <si>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</si>
  <si>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</si>
  <si>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</si>
  <si>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</si>
  <si>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</si>
  <si>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</si>
  <si>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</si>
  <si>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</si>
  <si>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</si>
  <si>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</si>
  <si>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</si>
  <si>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</si>
  <si>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</si>
  <si>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</si>
  <si>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</si>
  <si>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</si>
  <si>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</si>
  <si>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</si>
  <si>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</si>
  <si>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</si>
  <si>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</si>
  <si>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</si>
  <si>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</si>
  <si>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</si>
  <si>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</si>
  <si>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</si>
  <si>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</si>
  <si>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</si>
  <si>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</si>
  <si>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</si>
  <si>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</si>
  <si>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</si>
  <si>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</si>
  <si>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</si>
  <si>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</si>
  <si>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</si>
  <si>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</si>
  <si>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</si>
  <si>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</si>
  <si>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</si>
  <si>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</si>
  <si>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</si>
  <si>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</si>
  <si>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</si>
  <si>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</si>
  <si>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</si>
  <si>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</si>
  <si>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</si>
  <si>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</si>
  <si>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</si>
  <si>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</si>
  <si>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</si>
  <si>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</si>
  <si>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</si>
  <si>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</si>
  <si>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</si>
  <si>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</si>
  <si>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</si>
  <si>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</si>
  <si>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</si>
  <si>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</si>
  <si>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</si>
  <si>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病院</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</si>
  <si>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</si>
  <si>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</si>
  <si>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</si>
  <si>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</si>
  <si>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</si>
  <si>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</si>
  <si>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</si>
  <si>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下水道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</si>
  <si>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</si>
  <si>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</si>
  <si>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</si>
  <si>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</si>
  <si>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</si>
  <si>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</si>
  <si>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</si>
  <si>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</si>
  <si>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</si>
  <si>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</si>
  <si>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</si>
  <si>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</si>
  <si>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</si>
  <si>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</si>
  <si>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</si>
  <si>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</si>
  <si>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</si>
  <si>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</si>
  <si>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</si>
  <si>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</si>
  <si>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</si>
  <si>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</si>
  <si>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高知県大月町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</si>
  <si>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</si>
  <si>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</si>
  <si>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</si>
  <si>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</si>
  <si>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</si>
  <si>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</si>
  <si>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</si>
  <si>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</si>
  <si>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</si>
  <si>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</si>
  <si>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</si>
  <si>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</si>
  <si>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</si>
  <si>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</si>
  <si>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</si>
  <si>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</si>
  <si>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</si>
  <si>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</si>
  <si>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</si>
  <si>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</si>
  <si>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</si>
  <si>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</si>
  <si>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</si>
  <si>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</si>
  <si>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</si>
  <si>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</si>
  <si>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</si>
  <si>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</si>
  <si>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</si>
  <si>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</si>
  <si>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</si>
  <si>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</si>
  <si>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</si>
  <si>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</si>
  <si>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介護保険特別会計</t>
    <phoneticPr fontId="5"/>
  </si>
  <si>
    <t>後期高齢者医療特別会計</t>
    <phoneticPr fontId="5"/>
  </si>
  <si>
    <t>特別養護老人ホーム特別会計</t>
    <phoneticPr fontId="5"/>
  </si>
  <si>
    <t>大月町病院事業会計</t>
    <phoneticPr fontId="5"/>
  </si>
  <si>
    <t>法適用企業</t>
    <phoneticPr fontId="5"/>
  </si>
  <si>
    <t>簡易水道事業会計</t>
    <phoneticPr fontId="5"/>
  </si>
  <si>
    <t>漁業集落排水処理事業会計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</si>
  <si>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</si>
  <si>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</si>
  <si>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</si>
  <si>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</si>
  <si>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</si>
  <si>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</si>
  <si>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</si>
  <si>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</si>
  <si>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</si>
  <si>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</si>
  <si>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</si>
  <si>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</si>
  <si>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</si>
  <si>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</si>
  <si>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</si>
  <si>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</si>
  <si>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</si>
  <si>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</si>
  <si>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</si>
  <si>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</si>
  <si>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</si>
  <si>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</si>
  <si>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</si>
  <si>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</si>
  <si>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</si>
  <si>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</si>
  <si>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</si>
  <si>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</si>
  <si>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</si>
  <si>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</si>
  <si>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</si>
  <si>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</si>
  <si>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</si>
  <si>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</si>
  <si>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</si>
  <si>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</si>
  <si>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</si>
  <si>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</si>
  <si>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</si>
  <si>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</si>
  <si>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</si>
  <si>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</si>
  <si>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</si>
  <si>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</si>
  <si>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</si>
  <si>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</si>
  <si>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</si>
  <si>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</si>
  <si>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</si>
  <si>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</si>
  <si>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</si>
  <si>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</si>
  <si>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</si>
  <si>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</si>
  <si>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</si>
  <si>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</si>
  <si>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</si>
  <si>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</si>
  <si>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</si>
  <si>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</si>
  <si>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</si>
  <si>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</si>
  <si>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</si>
  <si>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</si>
  <si>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</si>
  <si>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</si>
  <si>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</si>
  <si>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</si>
  <si>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</si>
  <si>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</si>
  <si>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</si>
  <si>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</si>
  <si>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</si>
  <si>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</si>
  <si>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</si>
  <si>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</si>
  <si>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</si>
  <si>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</si>
  <si>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</si>
  <si>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</si>
  <si>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</si>
  <si>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</si>
  <si>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</si>
  <si>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</si>
  <si>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</si>
  <si>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</si>
  <si>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</si>
  <si>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</si>
  <si>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</si>
  <si>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</si>
  <si>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</si>
  <si>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</si>
  <si>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</si>
  <si>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</si>
  <si>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</si>
  <si>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</si>
  <si>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</si>
  <si>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</si>
  <si>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</si>
  <si>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</si>
  <si>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</si>
  <si>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</si>
  <si>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</si>
  <si>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</si>
  <si>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</si>
  <si>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</si>
  <si>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</si>
  <si>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</si>
  <si>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</si>
  <si>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</si>
  <si>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</si>
  <si>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</si>
  <si>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</si>
  <si>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</si>
  <si>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</si>
  <si>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</si>
  <si>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</si>
  <si>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</si>
  <si>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</si>
  <si>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</si>
  <si>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</si>
  <si>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</si>
  <si>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</si>
  <si>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</si>
  <si>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</si>
  <si>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</si>
  <si>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</si>
  <si>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</si>
  <si>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</si>
  <si>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</si>
  <si>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</si>
  <si>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</si>
  <si>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</si>
  <si>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</si>
  <si>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</si>
  <si>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2.59</t>
  </si>
  <si>
    <t>▲ 7.53</t>
  </si>
  <si>
    <t>大月町病院事業会計</t>
  </si>
  <si>
    <t>一般会計</t>
  </si>
  <si>
    <t>簡易水道事業会計</t>
  </si>
  <si>
    <t>漁業集落排水処理事業会計</t>
  </si>
  <si>
    <t>介護保険特別会計</t>
  </si>
  <si>
    <t>国民健康保険事業特別会計</t>
  </si>
  <si>
    <t>後期高齢者医療特別会計</t>
  </si>
  <si>
    <t>特別養護老人ホーム特別会計</t>
  </si>
  <si>
    <t>その他会計（赤字）</t>
  </si>
  <si>
    <t>その他会計（黒字）</t>
  </si>
  <si>
    <t>R02</t>
    <phoneticPr fontId="5"/>
  </si>
  <si>
    <t>R03</t>
    <phoneticPr fontId="5"/>
  </si>
  <si>
    <t>R04</t>
    <phoneticPr fontId="5"/>
  </si>
  <si>
    <t>R05</t>
    <phoneticPr fontId="5"/>
  </si>
  <si>
    <t>R06</t>
    <phoneticPr fontId="5"/>
  </si>
  <si>
    <t>-</t>
    <phoneticPr fontId="2"/>
  </si>
  <si>
    <t>幡多広域市町村圏事務組合（一般会計）</t>
    <rPh sb="0" eb="4">
      <t>ハタコウイキ</t>
    </rPh>
    <rPh sb="4" eb="7">
      <t>シチョウソン</t>
    </rPh>
    <rPh sb="7" eb="8">
      <t>ケン</t>
    </rPh>
    <rPh sb="8" eb="12">
      <t>ジムクミアイ</t>
    </rPh>
    <rPh sb="13" eb="15">
      <t>イッパン</t>
    </rPh>
    <rPh sb="15" eb="17">
      <t>カイケイ</t>
    </rPh>
    <phoneticPr fontId="2"/>
  </si>
  <si>
    <t>幡多広域市町村圏事務組合（幡多広域ふるさと市町村圏事業特別会計）</t>
    <rPh sb="0" eb="4">
      <t>ハタコウイキ</t>
    </rPh>
    <rPh sb="4" eb="7">
      <t>シチョウソン</t>
    </rPh>
    <rPh sb="7" eb="8">
      <t>ケン</t>
    </rPh>
    <rPh sb="8" eb="12">
      <t>ジムクミアイ</t>
    </rPh>
    <rPh sb="13" eb="15">
      <t>ハタ</t>
    </rPh>
    <rPh sb="15" eb="17">
      <t>コウイキ</t>
    </rPh>
    <rPh sb="21" eb="24">
      <t>シチョウソン</t>
    </rPh>
    <rPh sb="24" eb="25">
      <t>ケン</t>
    </rPh>
    <rPh sb="25" eb="27">
      <t>ジギョウ</t>
    </rPh>
    <rPh sb="27" eb="29">
      <t>トクベツ</t>
    </rPh>
    <rPh sb="29" eb="31">
      <t>カイケイ</t>
    </rPh>
    <phoneticPr fontId="2"/>
  </si>
  <si>
    <t>幡多広域市町村圏事務組合（滞納整理事業特別会計）</t>
    <rPh sb="0" eb="4">
      <t>ハタコウイキ</t>
    </rPh>
    <rPh sb="4" eb="7">
      <t>シチョウソン</t>
    </rPh>
    <rPh sb="7" eb="8">
      <t>ケン</t>
    </rPh>
    <rPh sb="8" eb="12">
      <t>ジムクミアイ</t>
    </rPh>
    <rPh sb="13" eb="15">
      <t>タイノウ</t>
    </rPh>
    <rPh sb="15" eb="17">
      <t>セイリ</t>
    </rPh>
    <rPh sb="17" eb="19">
      <t>ジギョウ</t>
    </rPh>
    <rPh sb="19" eb="21">
      <t>トクベツ</t>
    </rPh>
    <rPh sb="21" eb="23">
      <t>カイケイ</t>
    </rPh>
    <phoneticPr fontId="2"/>
  </si>
  <si>
    <t>幡多西部消防組合</t>
    <rPh sb="0" eb="2">
      <t>ハタ</t>
    </rPh>
    <rPh sb="2" eb="4">
      <t>セイブ</t>
    </rPh>
    <rPh sb="4" eb="6">
      <t>ショウボウ</t>
    </rPh>
    <rPh sb="6" eb="8">
      <t>クミアイ</t>
    </rPh>
    <phoneticPr fontId="2"/>
  </si>
  <si>
    <t>こうち人づくり広域連合</t>
    <rPh sb="3" eb="4">
      <t>ヒト</t>
    </rPh>
    <rPh sb="7" eb="9">
      <t>コウイキ</t>
    </rPh>
    <rPh sb="9" eb="11">
      <t>レンゴウ</t>
    </rPh>
    <phoneticPr fontId="2"/>
  </si>
  <si>
    <t>高知県市町村総合事務組合（一般会計）</t>
    <rPh sb="0" eb="3">
      <t>コウチケン</t>
    </rPh>
    <rPh sb="3" eb="6">
      <t>シチョウソン</t>
    </rPh>
    <rPh sb="6" eb="8">
      <t>ソウゴウ</t>
    </rPh>
    <rPh sb="8" eb="12">
      <t>ジムクミアイ</t>
    </rPh>
    <rPh sb="13" eb="15">
      <t>イッパン</t>
    </rPh>
    <rPh sb="15" eb="17">
      <t>カイケイ</t>
    </rPh>
    <phoneticPr fontId="2"/>
  </si>
  <si>
    <t>高知県市町村総合事務組合（交通災害共済事業特別会計）</t>
    <rPh sb="0" eb="3">
      <t>コウチケン</t>
    </rPh>
    <rPh sb="3" eb="6">
      <t>シチョウソン</t>
    </rPh>
    <rPh sb="6" eb="8">
      <t>ソウゴウ</t>
    </rPh>
    <rPh sb="8" eb="12">
      <t>ジムクミアイ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</si>
  <si>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</si>
  <si>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</si>
  <si>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大月町ふるさと振興公社</t>
    <rPh sb="0" eb="3">
      <t>オオツキチョウ</t>
    </rPh>
    <rPh sb="7" eb="9">
      <t>シンコウ</t>
    </rPh>
    <rPh sb="9" eb="11">
      <t>コウシャ</t>
    </rPh>
    <phoneticPr fontId="2"/>
  </si>
  <si>
    <t>ふるさと応援基金</t>
    <rPh sb="4" eb="6">
      <t>オウエン</t>
    </rPh>
    <rPh sb="6" eb="8">
      <t>キキン</t>
    </rPh>
    <phoneticPr fontId="2"/>
  </si>
  <si>
    <t>地域情報通信基盤整備基金</t>
    <rPh sb="0" eb="4">
      <t>チイキジョウホウ</t>
    </rPh>
    <rPh sb="4" eb="6">
      <t>ツウシン</t>
    </rPh>
    <rPh sb="6" eb="8">
      <t>キバン</t>
    </rPh>
    <rPh sb="8" eb="12">
      <t>セイビキキン</t>
    </rPh>
    <phoneticPr fontId="5"/>
  </si>
  <si>
    <t>公営住宅建設基金</t>
    <rPh sb="0" eb="2">
      <t>コウエイ</t>
    </rPh>
    <rPh sb="2" eb="4">
      <t>ジュウタク</t>
    </rPh>
    <rPh sb="4" eb="6">
      <t>ケンセツ</t>
    </rPh>
    <rPh sb="6" eb="8">
      <t>キキン</t>
    </rPh>
    <phoneticPr fontId="5"/>
  </si>
  <si>
    <t>宿泊施設管理基金</t>
    <rPh sb="0" eb="2">
      <t>シュクハク</t>
    </rPh>
    <rPh sb="2" eb="4">
      <t>シセツ</t>
    </rPh>
    <rPh sb="4" eb="8">
      <t>カンリキキン</t>
    </rPh>
    <phoneticPr fontId="5"/>
  </si>
  <si>
    <t>森林環境整備基金</t>
    <rPh sb="0" eb="2">
      <t>シンリン</t>
    </rPh>
    <rPh sb="2" eb="4">
      <t>カンキョウ</t>
    </rPh>
    <rPh sb="4" eb="6">
      <t>セイビ</t>
    </rPh>
    <rPh sb="6" eb="8">
      <t>キキン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</si>
</sst>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8D16-4FE8-8F3D-90BD01AFBF4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223645</c:v>
                </c:pt>
                <c:pt idx="1">
                  <c:v>130394</c:v>
                </c:pt>
                <c:pt idx="2">
                  <c:v>179259</c:v>
                </c:pt>
                <c:pt idx="3">
                  <c:v>137103</c:v>
                </c:pt>
                <c:pt idx="4">
                  <c:v>90078</c:v>
                </c:pt>
              </c:numCache>
            </c:numRef>
          </c:val>
          <c:smooth val="0"/>
          <c:extLst>
            <c:ext xmlns:c16="http://schemas.microsoft.com/office/drawing/2014/chart" uri="{C3380CC4-5D6E-409C-BE32-E72D297353CC}">
              <c16:uniqueId val="{00000001-8D16-4FE8-8F3D-90BD01AFBF4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1.31</c:v>
                </c:pt>
                <c:pt idx="1">
                  <c:v>8</c:v>
                </c:pt>
                <c:pt idx="2">
                  <c:v>14.04</c:v>
                </c:pt>
                <c:pt idx="3">
                  <c:v>10.59</c:v>
                </c:pt>
                <c:pt idx="4">
                  <c:v>8.2200000000000006</c:v>
                </c:pt>
              </c:numCache>
            </c:numRef>
          </c:val>
          <c:extLst>
            <c:ext xmlns:c16="http://schemas.microsoft.com/office/drawing/2014/chart" uri="{C3380CC4-5D6E-409C-BE32-E72D297353CC}">
              <c16:uniqueId val="{00000000-B569-41FE-A063-C6DDA0BD21E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34.619999999999997</c:v>
                </c:pt>
                <c:pt idx="1">
                  <c:v>35.22</c:v>
                </c:pt>
                <c:pt idx="2">
                  <c:v>40.590000000000003</c:v>
                </c:pt>
                <c:pt idx="3">
                  <c:v>41.51</c:v>
                </c:pt>
                <c:pt idx="4">
                  <c:v>34.75</c:v>
                </c:pt>
              </c:numCache>
            </c:numRef>
          </c:val>
          <c:extLst>
            <c:ext xmlns:c16="http://schemas.microsoft.com/office/drawing/2014/chart" uri="{C3380CC4-5D6E-409C-BE32-E72D297353CC}">
              <c16:uniqueId val="{00000001-B569-41FE-A063-C6DDA0BD21E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0.35</c:v>
                </c:pt>
                <c:pt idx="1">
                  <c:v>9.81</c:v>
                </c:pt>
                <c:pt idx="2">
                  <c:v>9.93</c:v>
                </c:pt>
                <c:pt idx="3">
                  <c:v>-2.59</c:v>
                </c:pt>
                <c:pt idx="4">
                  <c:v>-7.53</c:v>
                </c:pt>
              </c:numCache>
            </c:numRef>
          </c:val>
          <c:smooth val="0"/>
          <c:extLst>
            <c:ext xmlns:c16="http://schemas.microsoft.com/office/drawing/2014/chart" uri="{C3380CC4-5D6E-409C-BE32-E72D297353CC}">
              <c16:uniqueId val="{00000002-B569-41FE-A063-C6DDA0BD21E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0.02</c:v>
                </c:pt>
                <c:pt idx="2">
                  <c:v>#N/A</c:v>
                </c:pt>
                <c:pt idx="3">
                  <c:v>0</c:v>
                </c:pt>
                <c:pt idx="4">
                  <c:v>#N/A</c:v>
                </c:pt>
                <c:pt idx="5">
                  <c:v>0</c:v>
                </c:pt>
                <c:pt idx="6">
                  <c:v>#N/A</c:v>
                </c:pt>
                <c:pt idx="7">
                  <c:v>0.09</c:v>
                </c:pt>
                <c:pt idx="8">
                  <c:v>0</c:v>
                </c:pt>
                <c:pt idx="9">
                  <c:v>0</c:v>
                </c:pt>
              </c:numCache>
            </c:numRef>
          </c:val>
          <c:extLst>
            <c:ext xmlns:c16="http://schemas.microsoft.com/office/drawing/2014/chart" uri="{C3380CC4-5D6E-409C-BE32-E72D297353CC}">
              <c16:uniqueId val="{00000000-3181-4882-A306-D508A903671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3181-4882-A306-D508A9036711}"/>
            </c:ext>
          </c:extLst>
        </c:ser>
        <c:ser>
          <c:idx val="2"/>
          <c:order val="2"/>
          <c:tx>
            <c:strRef>
              <c:f>データシート!$A$29</c:f>
              <c:strCache>
                <c:ptCount val="1"/>
                <c:pt idx="0">
                  <c:v>特別養護老人ホーム特別会計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3181-4882-A306-D508A9036711}"/>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0.06</c:v>
                </c:pt>
                <c:pt idx="2">
                  <c:v>#N/A</c:v>
                </c:pt>
                <c:pt idx="3">
                  <c:v>0.05</c:v>
                </c:pt>
                <c:pt idx="4">
                  <c:v>#N/A</c:v>
                </c:pt>
                <c:pt idx="5">
                  <c:v>0.09</c:v>
                </c:pt>
                <c:pt idx="6">
                  <c:v>#N/A</c:v>
                </c:pt>
                <c:pt idx="7">
                  <c:v>0.06</c:v>
                </c:pt>
                <c:pt idx="8">
                  <c:v>#N/A</c:v>
                </c:pt>
                <c:pt idx="9">
                  <c:v>0.09</c:v>
                </c:pt>
              </c:numCache>
            </c:numRef>
          </c:val>
          <c:extLst>
            <c:ext xmlns:c16="http://schemas.microsoft.com/office/drawing/2014/chart" uri="{C3380CC4-5D6E-409C-BE32-E72D297353CC}">
              <c16:uniqueId val="{00000003-3181-4882-A306-D508A9036711}"/>
            </c:ext>
          </c:extLst>
        </c:ser>
        <c:ser>
          <c:idx val="4"/>
          <c:order val="4"/>
          <c:tx>
            <c:strRef>
              <c:f>データシート!$A$31</c:f>
              <c:strCache>
                <c:ptCount val="1"/>
                <c:pt idx="0">
                  <c:v>国民健康保険事業特別会計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0.64</c:v>
                </c:pt>
                <c:pt idx="2">
                  <c:v>#N/A</c:v>
                </c:pt>
                <c:pt idx="3">
                  <c:v>0.68</c:v>
                </c:pt>
                <c:pt idx="4">
                  <c:v>#N/A</c:v>
                </c:pt>
                <c:pt idx="5">
                  <c:v>0.54</c:v>
                </c:pt>
                <c:pt idx="6">
                  <c:v>#N/A</c:v>
                </c:pt>
                <c:pt idx="7">
                  <c:v>0.72</c:v>
                </c:pt>
                <c:pt idx="8">
                  <c:v>#N/A</c:v>
                </c:pt>
                <c:pt idx="9">
                  <c:v>0.22</c:v>
                </c:pt>
              </c:numCache>
            </c:numRef>
          </c:val>
          <c:extLst>
            <c:ext xmlns:c16="http://schemas.microsoft.com/office/drawing/2014/chart" uri="{C3380CC4-5D6E-409C-BE32-E72D297353CC}">
              <c16:uniqueId val="{00000004-3181-4882-A306-D508A9036711}"/>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1.23</c:v>
                </c:pt>
                <c:pt idx="2">
                  <c:v>#N/A</c:v>
                </c:pt>
                <c:pt idx="3">
                  <c:v>1.64</c:v>
                </c:pt>
                <c:pt idx="4">
                  <c:v>#N/A</c:v>
                </c:pt>
                <c:pt idx="5">
                  <c:v>0.88</c:v>
                </c:pt>
                <c:pt idx="6">
                  <c:v>#N/A</c:v>
                </c:pt>
                <c:pt idx="7">
                  <c:v>0.1</c:v>
                </c:pt>
                <c:pt idx="8">
                  <c:v>#N/A</c:v>
                </c:pt>
                <c:pt idx="9">
                  <c:v>1.5</c:v>
                </c:pt>
              </c:numCache>
            </c:numRef>
          </c:val>
          <c:extLst>
            <c:ext xmlns:c16="http://schemas.microsoft.com/office/drawing/2014/chart" uri="{C3380CC4-5D6E-409C-BE32-E72D297353CC}">
              <c16:uniqueId val="{00000005-3181-4882-A306-D508A9036711}"/>
            </c:ext>
          </c:extLst>
        </c:ser>
        <c:ser>
          <c:idx val="6"/>
          <c:order val="6"/>
          <c:tx>
            <c:strRef>
              <c:f>データシート!$A$33</c:f>
              <c:strCache>
                <c:ptCount val="1"/>
                <c:pt idx="0">
                  <c:v>漁業集落排水処理事業会計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0</c:v>
                </c:pt>
                <c:pt idx="1">
                  <c:v>0</c:v>
                </c:pt>
                <c:pt idx="2">
                  <c:v>0</c:v>
                </c:pt>
                <c:pt idx="3">
                  <c:v>0</c:v>
                </c:pt>
                <c:pt idx="4">
                  <c:v>0</c:v>
                </c:pt>
                <c:pt idx="5">
                  <c:v>0</c:v>
                </c:pt>
                <c:pt idx="6">
                  <c:v>0</c:v>
                </c:pt>
                <c:pt idx="7">
                  <c:v>0</c:v>
                </c:pt>
                <c:pt idx="8">
                  <c:v>#N/A</c:v>
                </c:pt>
                <c:pt idx="9">
                  <c:v>3.09</c:v>
                </c:pt>
              </c:numCache>
            </c:numRef>
          </c:val>
          <c:extLst>
            <c:ext xmlns:c16="http://schemas.microsoft.com/office/drawing/2014/chart" uri="{C3380CC4-5D6E-409C-BE32-E72D297353CC}">
              <c16:uniqueId val="{00000006-3181-4882-A306-D508A9036711}"/>
            </c:ext>
          </c:extLst>
        </c:ser>
        <c:ser>
          <c:idx val="7"/>
          <c:order val="7"/>
          <c:tx>
            <c:strRef>
              <c:f>データシート!$A$34</c:f>
              <c:strCache>
                <c:ptCount val="1"/>
                <c:pt idx="0">
                  <c:v>簡易水道事業会計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c:v>
                </c:pt>
                <c:pt idx="2">
                  <c:v>#N/A</c:v>
                </c:pt>
                <c:pt idx="3">
                  <c:v>0.02</c:v>
                </c:pt>
                <c:pt idx="4">
                  <c:v>#N/A</c:v>
                </c:pt>
                <c:pt idx="5">
                  <c:v>0.01</c:v>
                </c:pt>
                <c:pt idx="6">
                  <c:v>#N/A</c:v>
                </c:pt>
                <c:pt idx="7">
                  <c:v>0.33</c:v>
                </c:pt>
                <c:pt idx="8">
                  <c:v>#N/A</c:v>
                </c:pt>
                <c:pt idx="9">
                  <c:v>6.52</c:v>
                </c:pt>
              </c:numCache>
            </c:numRef>
          </c:val>
          <c:extLst>
            <c:ext xmlns:c16="http://schemas.microsoft.com/office/drawing/2014/chart" uri="{C3380CC4-5D6E-409C-BE32-E72D297353CC}">
              <c16:uniqueId val="{00000007-3181-4882-A306-D508A9036711}"/>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1.3</c:v>
                </c:pt>
                <c:pt idx="2">
                  <c:v>#N/A</c:v>
                </c:pt>
                <c:pt idx="3">
                  <c:v>7.99</c:v>
                </c:pt>
                <c:pt idx="4">
                  <c:v>#N/A</c:v>
                </c:pt>
                <c:pt idx="5">
                  <c:v>14.03</c:v>
                </c:pt>
                <c:pt idx="6">
                  <c:v>#N/A</c:v>
                </c:pt>
                <c:pt idx="7">
                  <c:v>10.58</c:v>
                </c:pt>
                <c:pt idx="8">
                  <c:v>#N/A</c:v>
                </c:pt>
                <c:pt idx="9">
                  <c:v>8.2200000000000006</c:v>
                </c:pt>
              </c:numCache>
            </c:numRef>
          </c:val>
          <c:extLst>
            <c:ext xmlns:c16="http://schemas.microsoft.com/office/drawing/2014/chart" uri="{C3380CC4-5D6E-409C-BE32-E72D297353CC}">
              <c16:uniqueId val="{00000008-3181-4882-A306-D508A9036711}"/>
            </c:ext>
          </c:extLst>
        </c:ser>
        <c:ser>
          <c:idx val="9"/>
          <c:order val="9"/>
          <c:tx>
            <c:strRef>
              <c:f>データシート!$A$36</c:f>
              <c:strCache>
                <c:ptCount val="1"/>
                <c:pt idx="0">
                  <c:v>大月町病院事業会計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10.84</c:v>
                </c:pt>
                <c:pt idx="2">
                  <c:v>#N/A</c:v>
                </c:pt>
                <c:pt idx="3">
                  <c:v>11.67</c:v>
                </c:pt>
                <c:pt idx="4">
                  <c:v>#N/A</c:v>
                </c:pt>
                <c:pt idx="5">
                  <c:v>13.49</c:v>
                </c:pt>
                <c:pt idx="6">
                  <c:v>#N/A</c:v>
                </c:pt>
                <c:pt idx="7">
                  <c:v>14.61</c:v>
                </c:pt>
                <c:pt idx="8">
                  <c:v>#N/A</c:v>
                </c:pt>
                <c:pt idx="9">
                  <c:v>15.3</c:v>
                </c:pt>
              </c:numCache>
            </c:numRef>
          </c:val>
          <c:extLst>
            <c:ext xmlns:c16="http://schemas.microsoft.com/office/drawing/2014/chart" uri="{C3380CC4-5D6E-409C-BE32-E72D297353CC}">
              <c16:uniqueId val="{00000009-3181-4882-A306-D508A9036711}"/>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520</c:v>
                </c:pt>
                <c:pt idx="5">
                  <c:v>500</c:v>
                </c:pt>
                <c:pt idx="8">
                  <c:v>475</c:v>
                </c:pt>
                <c:pt idx="11">
                  <c:v>458</c:v>
                </c:pt>
                <c:pt idx="14">
                  <c:v>503</c:v>
                </c:pt>
              </c:numCache>
            </c:numRef>
          </c:val>
          <c:extLst>
            <c:ext xmlns:c16="http://schemas.microsoft.com/office/drawing/2014/chart" uri="{C3380CC4-5D6E-409C-BE32-E72D297353CC}">
              <c16:uniqueId val="{00000000-E3C9-41E6-97E1-0572343665B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3C9-41E6-97E1-0572343665B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8</c:v>
                </c:pt>
                <c:pt idx="3">
                  <c:v>10</c:v>
                </c:pt>
                <c:pt idx="6">
                  <c:v>8</c:v>
                </c:pt>
                <c:pt idx="9">
                  <c:v>9</c:v>
                </c:pt>
                <c:pt idx="12">
                  <c:v>69</c:v>
                </c:pt>
              </c:numCache>
            </c:numRef>
          </c:val>
          <c:extLst>
            <c:ext xmlns:c16="http://schemas.microsoft.com/office/drawing/2014/chart" uri="{C3380CC4-5D6E-409C-BE32-E72D297353CC}">
              <c16:uniqueId val="{00000002-E3C9-41E6-97E1-0572343665B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6</c:v>
                </c:pt>
                <c:pt idx="3">
                  <c:v>7</c:v>
                </c:pt>
                <c:pt idx="6">
                  <c:v>4</c:v>
                </c:pt>
                <c:pt idx="9">
                  <c:v>1</c:v>
                </c:pt>
                <c:pt idx="12">
                  <c:v>0</c:v>
                </c:pt>
              </c:numCache>
            </c:numRef>
          </c:val>
          <c:extLst>
            <c:ext xmlns:c16="http://schemas.microsoft.com/office/drawing/2014/chart" uri="{C3380CC4-5D6E-409C-BE32-E72D297353CC}">
              <c16:uniqueId val="{00000003-E3C9-41E6-97E1-0572343665B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59</c:v>
                </c:pt>
                <c:pt idx="3">
                  <c:v>58</c:v>
                </c:pt>
                <c:pt idx="6">
                  <c:v>69</c:v>
                </c:pt>
                <c:pt idx="9">
                  <c:v>64</c:v>
                </c:pt>
                <c:pt idx="12">
                  <c:v>76</c:v>
                </c:pt>
              </c:numCache>
            </c:numRef>
          </c:val>
          <c:extLst>
            <c:ext xmlns:c16="http://schemas.microsoft.com/office/drawing/2014/chart" uri="{C3380CC4-5D6E-409C-BE32-E72D297353CC}">
              <c16:uniqueId val="{00000004-E3C9-41E6-97E1-0572343665B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3C9-41E6-97E1-0572343665B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3C9-41E6-97E1-0572343665B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703</c:v>
                </c:pt>
                <c:pt idx="3">
                  <c:v>668</c:v>
                </c:pt>
                <c:pt idx="6">
                  <c:v>581</c:v>
                </c:pt>
                <c:pt idx="9">
                  <c:v>609</c:v>
                </c:pt>
                <c:pt idx="12">
                  <c:v>669</c:v>
                </c:pt>
              </c:numCache>
            </c:numRef>
          </c:val>
          <c:extLst>
            <c:ext xmlns:c16="http://schemas.microsoft.com/office/drawing/2014/chart" uri="{C3380CC4-5D6E-409C-BE32-E72D297353CC}">
              <c16:uniqueId val="{00000007-E3C9-41E6-97E1-0572343665B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256</c:v>
                </c:pt>
                <c:pt idx="2">
                  <c:v>#N/A</c:v>
                </c:pt>
                <c:pt idx="3">
                  <c:v>#N/A</c:v>
                </c:pt>
                <c:pt idx="4">
                  <c:v>243</c:v>
                </c:pt>
                <c:pt idx="5">
                  <c:v>#N/A</c:v>
                </c:pt>
                <c:pt idx="6">
                  <c:v>#N/A</c:v>
                </c:pt>
                <c:pt idx="7">
                  <c:v>187</c:v>
                </c:pt>
                <c:pt idx="8">
                  <c:v>#N/A</c:v>
                </c:pt>
                <c:pt idx="9">
                  <c:v>#N/A</c:v>
                </c:pt>
                <c:pt idx="10">
                  <c:v>225</c:v>
                </c:pt>
                <c:pt idx="11">
                  <c:v>#N/A</c:v>
                </c:pt>
                <c:pt idx="12">
                  <c:v>#N/A</c:v>
                </c:pt>
                <c:pt idx="13">
                  <c:v>311</c:v>
                </c:pt>
                <c:pt idx="14">
                  <c:v>#N/A</c:v>
                </c:pt>
              </c:numCache>
            </c:numRef>
          </c:val>
          <c:smooth val="0"/>
          <c:extLst>
            <c:ext xmlns:c16="http://schemas.microsoft.com/office/drawing/2014/chart" uri="{C3380CC4-5D6E-409C-BE32-E72D297353CC}">
              <c16:uniqueId val="{00000008-E3C9-41E6-97E1-0572343665B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4836</c:v>
                </c:pt>
                <c:pt idx="5">
                  <c:v>4742</c:v>
                </c:pt>
                <c:pt idx="8">
                  <c:v>4609</c:v>
                </c:pt>
                <c:pt idx="11">
                  <c:v>4633</c:v>
                </c:pt>
                <c:pt idx="14">
                  <c:v>4491</c:v>
                </c:pt>
              </c:numCache>
            </c:numRef>
          </c:val>
          <c:extLst>
            <c:ext xmlns:c16="http://schemas.microsoft.com/office/drawing/2014/chart" uri="{C3380CC4-5D6E-409C-BE32-E72D297353CC}">
              <c16:uniqueId val="{00000000-A01A-4FF8-9E09-A7603D24D587}"/>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273</c:v>
                </c:pt>
                <c:pt idx="5">
                  <c:v>189</c:v>
                </c:pt>
                <c:pt idx="8">
                  <c:v>185</c:v>
                </c:pt>
                <c:pt idx="11">
                  <c:v>133</c:v>
                </c:pt>
                <c:pt idx="14">
                  <c:v>169</c:v>
                </c:pt>
              </c:numCache>
            </c:numRef>
          </c:val>
          <c:extLst>
            <c:ext xmlns:c16="http://schemas.microsoft.com/office/drawing/2014/chart" uri="{C3380CC4-5D6E-409C-BE32-E72D297353CC}">
              <c16:uniqueId val="{00000001-A01A-4FF8-9E09-A7603D24D587}"/>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1992</c:v>
                </c:pt>
                <c:pt idx="5">
                  <c:v>2116</c:v>
                </c:pt>
                <c:pt idx="8">
                  <c:v>2377</c:v>
                </c:pt>
                <c:pt idx="11">
                  <c:v>2493</c:v>
                </c:pt>
                <c:pt idx="14">
                  <c:v>2296</c:v>
                </c:pt>
              </c:numCache>
            </c:numRef>
          </c:val>
          <c:extLst>
            <c:ext xmlns:c16="http://schemas.microsoft.com/office/drawing/2014/chart" uri="{C3380CC4-5D6E-409C-BE32-E72D297353CC}">
              <c16:uniqueId val="{00000002-A01A-4FF8-9E09-A7603D24D587}"/>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01A-4FF8-9E09-A7603D24D587}"/>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01A-4FF8-9E09-A7603D24D587}"/>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01A-4FF8-9E09-A7603D24D587}"/>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1146</c:v>
                </c:pt>
                <c:pt idx="3">
                  <c:v>1098</c:v>
                </c:pt>
                <c:pt idx="6">
                  <c:v>1091</c:v>
                </c:pt>
                <c:pt idx="9">
                  <c:v>1107</c:v>
                </c:pt>
                <c:pt idx="12">
                  <c:v>1152</c:v>
                </c:pt>
              </c:numCache>
            </c:numRef>
          </c:val>
          <c:extLst>
            <c:ext xmlns:c16="http://schemas.microsoft.com/office/drawing/2014/chart" uri="{C3380CC4-5D6E-409C-BE32-E72D297353CC}">
              <c16:uniqueId val="{00000006-A01A-4FF8-9E09-A7603D24D587}"/>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13</c:v>
                </c:pt>
                <c:pt idx="3">
                  <c:v>7</c:v>
                </c:pt>
                <c:pt idx="6">
                  <c:v>2</c:v>
                </c:pt>
                <c:pt idx="9">
                  <c:v>0</c:v>
                </c:pt>
                <c:pt idx="12">
                  <c:v>0</c:v>
                </c:pt>
              </c:numCache>
            </c:numRef>
          </c:val>
          <c:extLst>
            <c:ext xmlns:c16="http://schemas.microsoft.com/office/drawing/2014/chart" uri="{C3380CC4-5D6E-409C-BE32-E72D297353CC}">
              <c16:uniqueId val="{00000007-A01A-4FF8-9E09-A7603D24D587}"/>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736</c:v>
                </c:pt>
                <c:pt idx="3">
                  <c:v>721</c:v>
                </c:pt>
                <c:pt idx="6">
                  <c:v>748</c:v>
                </c:pt>
                <c:pt idx="9">
                  <c:v>813</c:v>
                </c:pt>
                <c:pt idx="12">
                  <c:v>969</c:v>
                </c:pt>
              </c:numCache>
            </c:numRef>
          </c:val>
          <c:extLst>
            <c:ext xmlns:c16="http://schemas.microsoft.com/office/drawing/2014/chart" uri="{C3380CC4-5D6E-409C-BE32-E72D297353CC}">
              <c16:uniqueId val="{00000008-A01A-4FF8-9E09-A7603D24D587}"/>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01A-4FF8-9E09-A7603D24D587}"/>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5932</c:v>
                </c:pt>
                <c:pt idx="3">
                  <c:v>5769</c:v>
                </c:pt>
                <c:pt idx="6">
                  <c:v>5639</c:v>
                </c:pt>
                <c:pt idx="9">
                  <c:v>5465</c:v>
                </c:pt>
                <c:pt idx="12">
                  <c:v>5154</c:v>
                </c:pt>
              </c:numCache>
            </c:numRef>
          </c:val>
          <c:extLst>
            <c:ext xmlns:c16="http://schemas.microsoft.com/office/drawing/2014/chart" uri="{C3380CC4-5D6E-409C-BE32-E72D297353CC}">
              <c16:uniqueId val="{0000000A-A01A-4FF8-9E09-A7603D24D587}"/>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726</c:v>
                </c:pt>
                <c:pt idx="2">
                  <c:v>#N/A</c:v>
                </c:pt>
                <c:pt idx="3">
                  <c:v>#N/A</c:v>
                </c:pt>
                <c:pt idx="4">
                  <c:v>549</c:v>
                </c:pt>
                <c:pt idx="5">
                  <c:v>#N/A</c:v>
                </c:pt>
                <c:pt idx="6">
                  <c:v>#N/A</c:v>
                </c:pt>
                <c:pt idx="7">
                  <c:v>308</c:v>
                </c:pt>
                <c:pt idx="8">
                  <c:v>#N/A</c:v>
                </c:pt>
                <c:pt idx="9">
                  <c:v>#N/A</c:v>
                </c:pt>
                <c:pt idx="10">
                  <c:v>126</c:v>
                </c:pt>
                <c:pt idx="11">
                  <c:v>#N/A</c:v>
                </c:pt>
                <c:pt idx="12">
                  <c:v>#N/A</c:v>
                </c:pt>
                <c:pt idx="13">
                  <c:v>319</c:v>
                </c:pt>
                <c:pt idx="14">
                  <c:v>#N/A</c:v>
                </c:pt>
              </c:numCache>
            </c:numRef>
          </c:val>
          <c:smooth val="0"/>
          <c:extLst>
            <c:ext xmlns:c16="http://schemas.microsoft.com/office/drawing/2014/chart" uri="{C3380CC4-5D6E-409C-BE32-E72D297353CC}">
              <c16:uniqueId val="{0000000B-A01A-4FF8-9E09-A7603D24D587}"/>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1184</c:v>
                </c:pt>
                <c:pt idx="1">
                  <c:v>1209</c:v>
                </c:pt>
                <c:pt idx="2">
                  <c:v>1044</c:v>
                </c:pt>
              </c:numCache>
            </c:numRef>
          </c:val>
          <c:extLst>
            <c:ext xmlns:c16="http://schemas.microsoft.com/office/drawing/2014/chart" uri="{C3380CC4-5D6E-409C-BE32-E72D297353CC}">
              <c16:uniqueId val="{00000000-9E98-4274-9724-74D2164E4A77}"/>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275</c:v>
                </c:pt>
                <c:pt idx="1">
                  <c:v>286</c:v>
                </c:pt>
                <c:pt idx="2">
                  <c:v>199</c:v>
                </c:pt>
              </c:numCache>
            </c:numRef>
          </c:val>
          <c:extLst>
            <c:ext xmlns:c16="http://schemas.microsoft.com/office/drawing/2014/chart" uri="{C3380CC4-5D6E-409C-BE32-E72D297353CC}">
              <c16:uniqueId val="{00000001-9E98-4274-9724-74D2164E4A77}"/>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801</c:v>
                </c:pt>
                <c:pt idx="1">
                  <c:v>840</c:v>
                </c:pt>
                <c:pt idx="2">
                  <c:v>869</c:v>
                </c:pt>
              </c:numCache>
            </c:numRef>
          </c:val>
          <c:extLst>
            <c:ext xmlns:c16="http://schemas.microsoft.com/office/drawing/2014/chart" uri="{C3380CC4-5D6E-409C-BE32-E72D297353CC}">
              <c16:uniqueId val="{00000002-9E98-4274-9724-74D2164E4A77}"/>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4,348
4,292
102.73
5,685,467
5,416,496
247,028
3,004,753
5,154,175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9.6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年度末</a:t>
          </a:r>
          <a:r>
            <a:rPr kumimoji="1" lang="en-US" altLang="ja-JP" sz="1300">
              <a:latin typeface="ＭＳ Ｐゴシック" panose="020B0600070205080204" pitchFamily="50" charset="-128"/>
              <a:ea typeface="ＭＳ Ｐゴシック" panose="020B0600070205080204" pitchFamily="50" charset="-128"/>
            </a:rPr>
            <a:t>50.71</a:t>
          </a:r>
          <a:r>
            <a:rPr kumimoji="1" lang="ja-JP" altLang="en-US" sz="1300">
              <a:latin typeface="ＭＳ Ｐゴシック" panose="020B0600070205080204" pitchFamily="50" charset="-128"/>
              <a:ea typeface="ＭＳ Ｐゴシック" panose="020B0600070205080204" pitchFamily="50" charset="-128"/>
            </a:rPr>
            <a:t>％）に加え、町の基幹産業である一次産業の不振など、財政基盤は弱く低い水準で推移している。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複雑多岐にわたる住民ニーズに対応するため、組織の再構築に努めるとともに、少子高齢化対策、一次産業の振興を図る。住みたい・住める・住んでよかったまちづくりに向け、第</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次大月町総合振興計画に沿った施策に取り組み、時代の動きに合わせた地方財政措置の活用など、あらゆる手段で歳入確保の徹底を図るとともに、事務事業の見直しや</a:t>
          </a:r>
          <a:r>
            <a:rPr kumimoji="1" lang="en-US" altLang="ja-JP" sz="1300">
              <a:latin typeface="ＭＳ Ｐゴシック" panose="020B0600070205080204" pitchFamily="50" charset="-128"/>
              <a:ea typeface="ＭＳ Ｐゴシック" panose="020B0600070205080204" pitchFamily="50" charset="-128"/>
            </a:rPr>
            <a:t>DX</a:t>
          </a:r>
          <a:r>
            <a:rPr kumimoji="1" lang="ja-JP" altLang="en-US" sz="1300">
              <a:latin typeface="ＭＳ Ｐゴシック" panose="020B0600070205080204" pitchFamily="50" charset="-128"/>
              <a:ea typeface="ＭＳ Ｐゴシック" panose="020B0600070205080204" pitchFamily="50" charset="-128"/>
            </a:rPr>
            <a:t>推進等による経常経費のコンパクト化など、将来を見据えた事業の再構築を進め、財政の健全化を図る。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55033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2738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147760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48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55033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273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55033</xdr:rowOff>
    </xdr:from>
    <xdr:to>
      <xdr:col>15</xdr:col>
      <xdr:colOff>82550</xdr:colOff>
      <xdr:row>43</xdr:row>
      <xdr:rowOff>55033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42738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34925</xdr:rowOff>
    </xdr:from>
    <xdr:to>
      <xdr:col>11</xdr:col>
      <xdr:colOff>31750</xdr:colOff>
      <xdr:row>43</xdr:row>
      <xdr:rowOff>55033</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0727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70502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20760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4233</xdr:rowOff>
    </xdr:from>
    <xdr:to>
      <xdr:col>19</xdr:col>
      <xdr:colOff>184150</xdr:colOff>
      <xdr:row>43</xdr:row>
      <xdr:rowOff>105833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4233</xdr:rowOff>
    </xdr:from>
    <xdr:to>
      <xdr:col>15</xdr:col>
      <xdr:colOff>133350</xdr:colOff>
      <xdr:row>43</xdr:row>
      <xdr:rowOff>105833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90610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4233</xdr:rowOff>
    </xdr:from>
    <xdr:to>
      <xdr:col>11</xdr:col>
      <xdr:colOff>82550</xdr:colOff>
      <xdr:row>43</xdr:row>
      <xdr:rowOff>105833</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90610</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近年は普通交付税の増加及び公債費の減少により類似団体平均に近づいていたが、給与改定に伴う人件費の増加、物価高騰などの影響による物件費や補助費等の増額により比率が悪化し、依然として高い水準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今後、公共施設の老朽化に伴う改修や建て替えも予定していることから、経常経費の削減を徹底し、比率の上昇を抑えていく。</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81069</xdr:rowOff>
    </xdr:from>
    <xdr:to>
      <xdr:col>23</xdr:col>
      <xdr:colOff>133350</xdr:colOff>
      <xdr:row>65</xdr:row>
      <xdr:rowOff>109220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225319"/>
          <a:ext cx="838200" cy="28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02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158538</xdr:rowOff>
    </xdr:from>
    <xdr:to>
      <xdr:col>19</xdr:col>
      <xdr:colOff>133350</xdr:colOff>
      <xdr:row>65</xdr:row>
      <xdr:rowOff>81069</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959888"/>
          <a:ext cx="889000" cy="265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122344</xdr:rowOff>
    </xdr:from>
    <xdr:to>
      <xdr:col>15</xdr:col>
      <xdr:colOff>82550</xdr:colOff>
      <xdr:row>63</xdr:row>
      <xdr:rowOff>158538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923694"/>
          <a:ext cx="88900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3827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3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122344</xdr:rowOff>
    </xdr:from>
    <xdr:to>
      <xdr:col>11</xdr:col>
      <xdr:colOff>31750</xdr:colOff>
      <xdr:row>66</xdr:row>
      <xdr:rowOff>30269</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923694"/>
          <a:ext cx="889000" cy="42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52087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58420</xdr:rowOff>
    </xdr:from>
    <xdr:to>
      <xdr:col>23</xdr:col>
      <xdr:colOff>184150</xdr:colOff>
      <xdr:row>65</xdr:row>
      <xdr:rowOff>160020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20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30497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174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30269</xdr:rowOff>
    </xdr:from>
    <xdr:to>
      <xdr:col>19</xdr:col>
      <xdr:colOff>184150</xdr:colOff>
      <xdr:row>65</xdr:row>
      <xdr:rowOff>131869</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174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116646</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2608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107738</xdr:rowOff>
    </xdr:from>
    <xdr:to>
      <xdr:col>15</xdr:col>
      <xdr:colOff>133350</xdr:colOff>
      <xdr:row>64</xdr:row>
      <xdr:rowOff>37888</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909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22665</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995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71544</xdr:rowOff>
    </xdr:from>
    <xdr:to>
      <xdr:col>11</xdr:col>
      <xdr:colOff>82550</xdr:colOff>
      <xdr:row>64</xdr:row>
      <xdr:rowOff>1694</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157921</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95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150919</xdr:rowOff>
    </xdr:from>
    <xdr:to>
      <xdr:col>7</xdr:col>
      <xdr:colOff>31750</xdr:colOff>
      <xdr:row>66</xdr:row>
      <xdr:rowOff>81069</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295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65846</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381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[428,203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決算額は前年度と比較して</a:t>
          </a:r>
          <a:r>
            <a:rPr kumimoji="1" lang="en-US" altLang="ja-JP" sz="1300">
              <a:latin typeface="ＭＳ Ｐゴシック" panose="020B0600070205080204" pitchFamily="50" charset="-128"/>
              <a:ea typeface="ＭＳ Ｐゴシック" panose="020B0600070205080204" pitchFamily="50" charset="-128"/>
            </a:rPr>
            <a:t>22,687</a:t>
          </a:r>
          <a:r>
            <a:rPr kumimoji="1" lang="ja-JP" altLang="en-US" sz="1300">
              <a:latin typeface="ＭＳ Ｐゴシック" panose="020B0600070205080204" pitchFamily="50" charset="-128"/>
              <a:ea typeface="ＭＳ Ｐゴシック" panose="020B0600070205080204" pitchFamily="50" charset="-128"/>
            </a:rPr>
            <a:t>円の増加となった。給与改定による人件費の増加、物価高騰の影響による物件費の増加が主な要因となっている。それに加え、委託業務など、経常的な物件費が増加傾向にあることから、事務事業の見直しや</a:t>
          </a:r>
          <a:r>
            <a:rPr kumimoji="1" lang="en-US" altLang="ja-JP" sz="1300">
              <a:latin typeface="ＭＳ Ｐゴシック" panose="020B0600070205080204" pitchFamily="50" charset="-128"/>
              <a:ea typeface="ＭＳ Ｐゴシック" panose="020B0600070205080204" pitchFamily="50" charset="-128"/>
            </a:rPr>
            <a:t>DX</a:t>
          </a:r>
          <a:r>
            <a:rPr kumimoji="1" lang="ja-JP" altLang="en-US" sz="1300">
              <a:latin typeface="ＭＳ Ｐゴシック" panose="020B0600070205080204" pitchFamily="50" charset="-128"/>
              <a:ea typeface="ＭＳ Ｐゴシック" panose="020B0600070205080204" pitchFamily="50" charset="-128"/>
            </a:rPr>
            <a:t>推進等により経常経費のコンパクト化を図る必要がある。</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135339</xdr:rowOff>
    </xdr:from>
    <xdr:to>
      <xdr:col>23</xdr:col>
      <xdr:colOff>133350</xdr:colOff>
      <xdr:row>81</xdr:row>
      <xdr:rowOff>150980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22789"/>
          <a:ext cx="838200" cy="15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94879</xdr:rowOff>
    </xdr:from>
    <xdr:to>
      <xdr:col>19</xdr:col>
      <xdr:colOff>133350</xdr:colOff>
      <xdr:row>81</xdr:row>
      <xdr:rowOff>135339</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3982329"/>
          <a:ext cx="889000" cy="404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85964</xdr:rowOff>
    </xdr:from>
    <xdr:to>
      <xdr:col>15</xdr:col>
      <xdr:colOff>82550</xdr:colOff>
      <xdr:row>81</xdr:row>
      <xdr:rowOff>94879</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3973414"/>
          <a:ext cx="889000" cy="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85964</xdr:rowOff>
    </xdr:from>
    <xdr:to>
      <xdr:col>11</xdr:col>
      <xdr:colOff>31750</xdr:colOff>
      <xdr:row>81</xdr:row>
      <xdr:rowOff>100851</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flipV="1">
          <a:off x="1447800" y="13973414"/>
          <a:ext cx="889000" cy="14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100180</xdr:rowOff>
    </xdr:from>
    <xdr:to>
      <xdr:col>23</xdr:col>
      <xdr:colOff>184150</xdr:colOff>
      <xdr:row>82</xdr:row>
      <xdr:rowOff>30330</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398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21457</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08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84539</xdr:rowOff>
    </xdr:from>
    <xdr:to>
      <xdr:col>19</xdr:col>
      <xdr:colOff>184150</xdr:colOff>
      <xdr:row>82</xdr:row>
      <xdr:rowOff>14689</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3971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24866</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408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44079</xdr:rowOff>
    </xdr:from>
    <xdr:to>
      <xdr:col>15</xdr:col>
      <xdr:colOff>133350</xdr:colOff>
      <xdr:row>81</xdr:row>
      <xdr:rowOff>145679</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3931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155856</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00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35164</xdr:rowOff>
    </xdr:from>
    <xdr:to>
      <xdr:col>11</xdr:col>
      <xdr:colOff>82550</xdr:colOff>
      <xdr:row>81</xdr:row>
      <xdr:rowOff>136764</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3922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146941</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691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50051</xdr:rowOff>
    </xdr:from>
    <xdr:to>
      <xdr:col>7</xdr:col>
      <xdr:colOff>31750</xdr:colOff>
      <xdr:row>81</xdr:row>
      <xdr:rowOff>151651</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3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161828</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063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ラスパイレス指数については、昨年と比べ微増となり依然として類似団体平均を上回っている。近年、退職者と採用者の入れ替わりが多く職員の年齢構成がアンバランスなことから、今後も数値が大きく変動されることが予想さ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業務改善や機構改革により類似団体の水準に近づける。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57913</xdr:rowOff>
    </xdr:from>
    <xdr:to>
      <xdr:col>81</xdr:col>
      <xdr:colOff>44450</xdr:colOff>
      <xdr:row>88</xdr:row>
      <xdr:rowOff>135128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5145513"/>
          <a:ext cx="838200" cy="77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166133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910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57913</xdr:rowOff>
    </xdr:from>
    <xdr:to>
      <xdr:col>77</xdr:col>
      <xdr:colOff>44450</xdr:colOff>
      <xdr:row>88</xdr:row>
      <xdr:rowOff>110998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5145513"/>
          <a:ext cx="889000" cy="53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80281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824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110998</xdr:rowOff>
    </xdr:from>
    <xdr:to>
      <xdr:col>72</xdr:col>
      <xdr:colOff>203200</xdr:colOff>
      <xdr:row>89</xdr:row>
      <xdr:rowOff>11937</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4401800" y="15198598"/>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85107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829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89</xdr:row>
      <xdr:rowOff>7113</xdr:rowOff>
    </xdr:from>
    <xdr:to>
      <xdr:col>68</xdr:col>
      <xdr:colOff>152400</xdr:colOff>
      <xdr:row>89</xdr:row>
      <xdr:rowOff>11937</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5266163"/>
          <a:ext cx="889000" cy="4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94759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839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168911</xdr:rowOff>
    </xdr:from>
    <xdr:to>
      <xdr:col>64</xdr:col>
      <xdr:colOff>152400</xdr:colOff>
      <xdr:row>88</xdr:row>
      <xdr:rowOff>99061</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85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109238</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853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84328</xdr:rowOff>
    </xdr:from>
    <xdr:to>
      <xdr:col>81</xdr:col>
      <xdr:colOff>95250</xdr:colOff>
      <xdr:row>89</xdr:row>
      <xdr:rowOff>14478</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517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151655</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5067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7113</xdr:rowOff>
    </xdr:from>
    <xdr:to>
      <xdr:col>77</xdr:col>
      <xdr:colOff>95250</xdr:colOff>
      <xdr:row>88</xdr:row>
      <xdr:rowOff>108713</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509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93490</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51810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60198</xdr:rowOff>
    </xdr:from>
    <xdr:to>
      <xdr:col>73</xdr:col>
      <xdr:colOff>44450</xdr:colOff>
      <xdr:row>88</xdr:row>
      <xdr:rowOff>161798</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5147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146575</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234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132587</xdr:rowOff>
    </xdr:from>
    <xdr:to>
      <xdr:col>68</xdr:col>
      <xdr:colOff>203200</xdr:colOff>
      <xdr:row>89</xdr:row>
      <xdr:rowOff>62737</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5220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47514</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5306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127763</xdr:rowOff>
    </xdr:from>
    <xdr:to>
      <xdr:col>64</xdr:col>
      <xdr:colOff>152400</xdr:colOff>
      <xdr:row>89</xdr:row>
      <xdr:rowOff>57913</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5215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89</xdr:row>
      <xdr:rowOff>42690</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301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定員管理の状況については、</a:t>
          </a:r>
          <a:r>
            <a:rPr kumimoji="1" lang="en-US" altLang="ja-JP" sz="1300">
              <a:latin typeface="ＭＳ Ｐゴシック" panose="020B0600070205080204" pitchFamily="50" charset="-128"/>
              <a:ea typeface="ＭＳ Ｐゴシック" panose="020B0600070205080204" pitchFamily="50" charset="-128"/>
            </a:rPr>
            <a:t>20.47</a:t>
          </a:r>
          <a:r>
            <a:rPr kumimoji="1" lang="ja-JP" altLang="en-US" sz="1300">
              <a:latin typeface="ＭＳ Ｐゴシック" panose="020B0600070205080204" pitchFamily="50" charset="-128"/>
              <a:ea typeface="ＭＳ Ｐゴシック" panose="020B0600070205080204" pitchFamily="50" charset="-128"/>
            </a:rPr>
            <a:t>人と類似団体を下回った。これは、会計年度任用職員の多くがパートタイムとして契約しているためである。依然として保育行政にかかる定員数は高いことから業務の見直しに努めていく。</a:t>
          </a: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115284</xdr:rowOff>
    </xdr:from>
    <xdr:to>
      <xdr:col>81</xdr:col>
      <xdr:colOff>44450</xdr:colOff>
      <xdr:row>60</xdr:row>
      <xdr:rowOff>130366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6179800" y="10402284"/>
          <a:ext cx="838200" cy="15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122625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409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116290</xdr:rowOff>
    </xdr:from>
    <xdr:to>
      <xdr:col>77</xdr:col>
      <xdr:colOff>44450</xdr:colOff>
      <xdr:row>60</xdr:row>
      <xdr:rowOff>130366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403290"/>
          <a:ext cx="889000" cy="14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55421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513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109051</xdr:rowOff>
    </xdr:from>
    <xdr:to>
      <xdr:col>72</xdr:col>
      <xdr:colOff>203200</xdr:colOff>
      <xdr:row>60</xdr:row>
      <xdr:rowOff>116290</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396051"/>
          <a:ext cx="889000" cy="7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47579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506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101209</xdr:rowOff>
    </xdr:from>
    <xdr:to>
      <xdr:col>68</xdr:col>
      <xdr:colOff>152400</xdr:colOff>
      <xdr:row>60</xdr:row>
      <xdr:rowOff>109051</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388209"/>
          <a:ext cx="889000" cy="7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33100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4915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25258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483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64484</xdr:rowOff>
    </xdr:from>
    <xdr:to>
      <xdr:col>81</xdr:col>
      <xdr:colOff>95250</xdr:colOff>
      <xdr:row>60</xdr:row>
      <xdr:rowOff>166084</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351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81011</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196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79566</xdr:rowOff>
    </xdr:from>
    <xdr:to>
      <xdr:col>77</xdr:col>
      <xdr:colOff>95250</xdr:colOff>
      <xdr:row>61</xdr:row>
      <xdr:rowOff>9716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36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19893</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1354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65490</xdr:rowOff>
    </xdr:from>
    <xdr:to>
      <xdr:col>73</xdr:col>
      <xdr:colOff>44450</xdr:colOff>
      <xdr:row>60</xdr:row>
      <xdr:rowOff>167090</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352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5817</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121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58251</xdr:rowOff>
    </xdr:from>
    <xdr:to>
      <xdr:col>68</xdr:col>
      <xdr:colOff>203200</xdr:colOff>
      <xdr:row>60</xdr:row>
      <xdr:rowOff>159851</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345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170028</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1141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50409</xdr:rowOff>
    </xdr:from>
    <xdr:to>
      <xdr:col>64</xdr:col>
      <xdr:colOff>152400</xdr:colOff>
      <xdr:row>60</xdr:row>
      <xdr:rowOff>152009</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37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162186</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1062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総合保育所整備事業の償還開始による元利償還金の増加、情報通信施設機器更新事業の実施等による準元利償還金の増加が主な要因となり、</a:t>
          </a:r>
          <a:r>
            <a:rPr kumimoji="1" lang="en-US" altLang="ja-JP" sz="1300">
              <a:latin typeface="ＭＳ Ｐゴシック" panose="020B0600070205080204" pitchFamily="50" charset="-128"/>
              <a:ea typeface="ＭＳ Ｐゴシック" panose="020B0600070205080204" pitchFamily="50" charset="-128"/>
            </a:rPr>
            <a:t>0.9</a:t>
          </a:r>
          <a:r>
            <a:rPr kumimoji="1" lang="ja-JP" altLang="en-US" sz="1300">
              <a:latin typeface="ＭＳ Ｐゴシック" panose="020B0600070205080204" pitchFamily="50" charset="-128"/>
              <a:ea typeface="ＭＳ Ｐゴシック" panose="020B0600070205080204" pitchFamily="50" charset="-128"/>
            </a:rPr>
            <a:t>％の増加となった。今後も公共施設の改修や建て替えなど大型ハード事業の実施を計画していることから比率の悪化が見込まれるため、借入額の抑制や長期起債の活用など、類似団体の平均を目標としていく。</a:t>
          </a: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134112</xdr:rowOff>
    </xdr:from>
    <xdr:to>
      <xdr:col>81</xdr:col>
      <xdr:colOff>44450</xdr:colOff>
      <xdr:row>42</xdr:row>
      <xdr:rowOff>6096</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7163562"/>
          <a:ext cx="8382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66057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134112</xdr:rowOff>
    </xdr:from>
    <xdr:to>
      <xdr:col>77</xdr:col>
      <xdr:colOff>44450</xdr:colOff>
      <xdr:row>41</xdr:row>
      <xdr:rowOff>167894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5290800" y="7163562"/>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167894</xdr:rowOff>
    </xdr:from>
    <xdr:to>
      <xdr:col>72</xdr:col>
      <xdr:colOff>203200</xdr:colOff>
      <xdr:row>42</xdr:row>
      <xdr:rowOff>39878</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4401800" y="7197344"/>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137177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35052</xdr:rowOff>
    </xdr:from>
    <xdr:to>
      <xdr:col>68</xdr:col>
      <xdr:colOff>152400</xdr:colOff>
      <xdr:row>42</xdr:row>
      <xdr:rowOff>39878</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7235952"/>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137177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132351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681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126746</xdr:rowOff>
    </xdr:from>
    <xdr:to>
      <xdr:col>81</xdr:col>
      <xdr:colOff>95250</xdr:colOff>
      <xdr:row>42</xdr:row>
      <xdr:rowOff>56896</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156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98823</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7128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83312</xdr:rowOff>
    </xdr:from>
    <xdr:to>
      <xdr:col>77</xdr:col>
      <xdr:colOff>95250</xdr:colOff>
      <xdr:row>42</xdr:row>
      <xdr:rowOff>13462</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112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169689</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1991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117094</xdr:rowOff>
    </xdr:from>
    <xdr:to>
      <xdr:col>73</xdr:col>
      <xdr:colOff>44450</xdr:colOff>
      <xdr:row>42</xdr:row>
      <xdr:rowOff>47244</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14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32021</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7232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160528</xdr:rowOff>
    </xdr:from>
    <xdr:to>
      <xdr:col>68</xdr:col>
      <xdr:colOff>203200</xdr:colOff>
      <xdr:row>42</xdr:row>
      <xdr:rowOff>90678</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189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75455</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7276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155702</xdr:rowOff>
    </xdr:from>
    <xdr:to>
      <xdr:col>64</xdr:col>
      <xdr:colOff>152400</xdr:colOff>
      <xdr:row>42</xdr:row>
      <xdr:rowOff>85852</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185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70629</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271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将来負担比率については、令和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年度まで順調に減少していたが、令和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年度については</a:t>
          </a:r>
          <a:r>
            <a:rPr kumimoji="1" lang="en-US" altLang="ja-JP" sz="1300">
              <a:latin typeface="ＭＳ Ｐゴシック" panose="020B0600070205080204" pitchFamily="50" charset="-128"/>
              <a:ea typeface="ＭＳ Ｐゴシック" panose="020B0600070205080204" pitchFamily="50" charset="-128"/>
            </a:rPr>
            <a:t>12.5</a:t>
          </a:r>
          <a:r>
            <a:rPr kumimoji="1" lang="ja-JP" altLang="en-US" sz="1300">
              <a:latin typeface="ＭＳ Ｐゴシック" panose="020B0600070205080204" pitchFamily="50" charset="-128"/>
              <a:ea typeface="ＭＳ Ｐゴシック" panose="020B0600070205080204" pitchFamily="50" charset="-128"/>
            </a:rPr>
            <a:t>％と増加した。これは、財政調整基金の取崩し等による充当可能基金の減少や基準財政需要額算入見込額の減少により充当可能財源等が減少したことが主な要因となっている。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事業の適正化を図り、財政の健全化に努めていく。</a:t>
          </a: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38735</xdr:rowOff>
    </xdr:from>
    <xdr:to>
      <xdr:col>81</xdr:col>
      <xdr:colOff>44450</xdr:colOff>
      <xdr:row>14</xdr:row>
      <xdr:rowOff>137936</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179800" y="2439035"/>
          <a:ext cx="838200" cy="99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38735</xdr:rowOff>
    </xdr:from>
    <xdr:to>
      <xdr:col>77</xdr:col>
      <xdr:colOff>44450</xdr:colOff>
      <xdr:row>14</xdr:row>
      <xdr:rowOff>137936</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5290800" y="2439035"/>
          <a:ext cx="889000" cy="99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137936</xdr:rowOff>
    </xdr:from>
    <xdr:to>
      <xdr:col>72</xdr:col>
      <xdr:colOff>203200</xdr:colOff>
      <xdr:row>15</xdr:row>
      <xdr:rowOff>88477</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4401800" y="2538236"/>
          <a:ext cx="889000" cy="121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15</xdr:row>
      <xdr:rowOff>88477</xdr:rowOff>
    </xdr:from>
    <xdr:to>
      <xdr:col>68</xdr:col>
      <xdr:colOff>152400</xdr:colOff>
      <xdr:row>16</xdr:row>
      <xdr:rowOff>51082</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3512800" y="2660227"/>
          <a:ext cx="889000" cy="13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91017</xdr:rowOff>
    </xdr:from>
    <xdr:to>
      <xdr:col>68</xdr:col>
      <xdr:colOff>203200</xdr:colOff>
      <xdr:row>14</xdr:row>
      <xdr:rowOff>21167</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87136</xdr:rowOff>
    </xdr:from>
    <xdr:to>
      <xdr:col>81</xdr:col>
      <xdr:colOff>95250</xdr:colOff>
      <xdr:row>15</xdr:row>
      <xdr:rowOff>17286</xdr:rowOff>
    </xdr:to>
    <xdr:sp macro="" textlink="">
      <xdr:nvSpPr>
        <xdr:cNvPr id="457" name="楕円 456">
          <a:extLst>
            <a:ext uri="{FF2B5EF4-FFF2-40B4-BE49-F238E27FC236}">
              <a16:creationId xmlns:a16="http://schemas.microsoft.com/office/drawing/2014/main" id="{00000000-0008-0000-0300-0000C9010000}"/>
            </a:ext>
          </a:extLst>
        </xdr:cNvPr>
        <xdr:cNvSpPr/>
      </xdr:nvSpPr>
      <xdr:spPr>
        <a:xfrm>
          <a:off x="16967200" y="2487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59213</xdr:rowOff>
    </xdr:from>
    <xdr:ext cx="762000" cy="259045"/>
    <xdr:sp macro="" textlink="">
      <xdr:nvSpPr>
        <xdr:cNvPr id="458" name="将来負担の状況該当値テキスト">
          <a:extLst>
            <a:ext uri="{FF2B5EF4-FFF2-40B4-BE49-F238E27FC236}">
              <a16:creationId xmlns:a16="http://schemas.microsoft.com/office/drawing/2014/main" id="{00000000-0008-0000-0300-0000CA010000}"/>
            </a:ext>
          </a:extLst>
        </xdr:cNvPr>
        <xdr:cNvSpPr txBox="1"/>
      </xdr:nvSpPr>
      <xdr:spPr>
        <a:xfrm>
          <a:off x="17106900" y="2459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13</xdr:row>
      <xdr:rowOff>159385</xdr:rowOff>
    </xdr:from>
    <xdr:to>
      <xdr:col>77</xdr:col>
      <xdr:colOff>95250</xdr:colOff>
      <xdr:row>14</xdr:row>
      <xdr:rowOff>89535</xdr:rowOff>
    </xdr:to>
    <xdr:sp macro="" textlink="">
      <xdr:nvSpPr>
        <xdr:cNvPr id="459" name="楕円 458">
          <a:extLst>
            <a:ext uri="{FF2B5EF4-FFF2-40B4-BE49-F238E27FC236}">
              <a16:creationId xmlns:a16="http://schemas.microsoft.com/office/drawing/2014/main" id="{00000000-0008-0000-0300-0000CB010000}"/>
            </a:ext>
          </a:extLst>
        </xdr:cNvPr>
        <xdr:cNvSpPr/>
      </xdr:nvSpPr>
      <xdr:spPr>
        <a:xfrm>
          <a:off x="16129000" y="238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74312</xdr:rowOff>
    </xdr:from>
    <xdr:ext cx="7366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798800" y="24746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87136</xdr:rowOff>
    </xdr:from>
    <xdr:to>
      <xdr:col>73</xdr:col>
      <xdr:colOff>44450</xdr:colOff>
      <xdr:row>15</xdr:row>
      <xdr:rowOff>17286</xdr:rowOff>
    </xdr:to>
    <xdr:sp macro="" textlink="">
      <xdr:nvSpPr>
        <xdr:cNvPr id="461" name="楕円 460">
          <a:extLst>
            <a:ext uri="{FF2B5EF4-FFF2-40B4-BE49-F238E27FC236}">
              <a16:creationId xmlns:a16="http://schemas.microsoft.com/office/drawing/2014/main" id="{00000000-0008-0000-0300-0000CD010000}"/>
            </a:ext>
          </a:extLst>
        </xdr:cNvPr>
        <xdr:cNvSpPr/>
      </xdr:nvSpPr>
      <xdr:spPr>
        <a:xfrm>
          <a:off x="15240000" y="2487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2063</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909800" y="2573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37677</xdr:rowOff>
    </xdr:from>
    <xdr:to>
      <xdr:col>68</xdr:col>
      <xdr:colOff>203200</xdr:colOff>
      <xdr:row>15</xdr:row>
      <xdr:rowOff>139277</xdr:rowOff>
    </xdr:to>
    <xdr:sp macro="" textlink="">
      <xdr:nvSpPr>
        <xdr:cNvPr id="463" name="楕円 462">
          <a:extLst>
            <a:ext uri="{FF2B5EF4-FFF2-40B4-BE49-F238E27FC236}">
              <a16:creationId xmlns:a16="http://schemas.microsoft.com/office/drawing/2014/main" id="{00000000-0008-0000-0300-0000CF010000}"/>
            </a:ext>
          </a:extLst>
        </xdr:cNvPr>
        <xdr:cNvSpPr/>
      </xdr:nvSpPr>
      <xdr:spPr>
        <a:xfrm>
          <a:off x="14351000" y="2609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124054</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4020800" y="26958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282</xdr:rowOff>
    </xdr:from>
    <xdr:to>
      <xdr:col>64</xdr:col>
      <xdr:colOff>152400</xdr:colOff>
      <xdr:row>16</xdr:row>
      <xdr:rowOff>101882</xdr:rowOff>
    </xdr:to>
    <xdr:sp macro="" textlink="">
      <xdr:nvSpPr>
        <xdr:cNvPr id="465" name="楕円 464">
          <a:extLst>
            <a:ext uri="{FF2B5EF4-FFF2-40B4-BE49-F238E27FC236}">
              <a16:creationId xmlns:a16="http://schemas.microsoft.com/office/drawing/2014/main" id="{00000000-0008-0000-0300-0000D1010000}"/>
            </a:ext>
          </a:extLst>
        </xdr:cNvPr>
        <xdr:cNvSpPr/>
      </xdr:nvSpPr>
      <xdr:spPr>
        <a:xfrm>
          <a:off x="13462000" y="2743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16</xdr:row>
      <xdr:rowOff>86659</xdr:rowOff>
    </xdr:from>
    <xdr:ext cx="7620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3131800" y="2829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4,348
4,292
102.73
5,685,467
5,416,496
247,028
3,004,753
5,154,175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9.6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給与改定もあり昨年と比べ微減となったが、類似団体との比較では依然として高い水準となっている。職員全体の若返りにより人件費は抑えられているが適正な定員管理を行っていく必要がある。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69850</xdr:rowOff>
    </xdr:from>
    <xdr:to>
      <xdr:col>24</xdr:col>
      <xdr:colOff>25400</xdr:colOff>
      <xdr:row>36</xdr:row>
      <xdr:rowOff>77470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24205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43180</xdr:rowOff>
    </xdr:from>
    <xdr:to>
      <xdr:col>19</xdr:col>
      <xdr:colOff>187325</xdr:colOff>
      <xdr:row>36</xdr:row>
      <xdr:rowOff>77470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21538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69867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899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24130</xdr:rowOff>
    </xdr:from>
    <xdr:to>
      <xdr:col>15</xdr:col>
      <xdr:colOff>98425</xdr:colOff>
      <xdr:row>36</xdr:row>
      <xdr:rowOff>43180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19633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24130</xdr:rowOff>
    </xdr:from>
    <xdr:to>
      <xdr:col>11</xdr:col>
      <xdr:colOff>9525</xdr:colOff>
      <xdr:row>36</xdr:row>
      <xdr:rowOff>134620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196330"/>
          <a:ext cx="8890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47007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127017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19050</xdr:rowOff>
    </xdr:from>
    <xdr:to>
      <xdr:col>24</xdr:col>
      <xdr:colOff>76200</xdr:colOff>
      <xdr:row>36</xdr:row>
      <xdr:rowOff>120650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9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162577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163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26670</xdr:rowOff>
    </xdr:from>
    <xdr:to>
      <xdr:col>20</xdr:col>
      <xdr:colOff>38100</xdr:colOff>
      <xdr:row>36</xdr:row>
      <xdr:rowOff>128270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9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113047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285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163830</xdr:rowOff>
    </xdr:from>
    <xdr:to>
      <xdr:col>15</xdr:col>
      <xdr:colOff>149225</xdr:colOff>
      <xdr:row>36</xdr:row>
      <xdr:rowOff>93980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16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78757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25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144780</xdr:rowOff>
    </xdr:from>
    <xdr:to>
      <xdr:col>11</xdr:col>
      <xdr:colOff>60325</xdr:colOff>
      <xdr:row>36</xdr:row>
      <xdr:rowOff>74930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45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59707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31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83820</xdr:rowOff>
    </xdr:from>
    <xdr:to>
      <xdr:col>6</xdr:col>
      <xdr:colOff>171450</xdr:colOff>
      <xdr:row>37</xdr:row>
      <xdr:rowOff>13970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5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170197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342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物件費は類似団体と比べ低い水準となっているが、物価高騰による影響、業務の多様化に伴い業務の外部委託が増えたことが物件費の増加要因となっている。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人件費の抑制を進めることで、物件費が委託等により上昇する傾向にあるため、人件費と物件費を合わせた経常収支比率の改善に努めていく。</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65278</xdr:rowOff>
    </xdr:from>
    <xdr:to>
      <xdr:col>82</xdr:col>
      <xdr:colOff>107950</xdr:colOff>
      <xdr:row>17</xdr:row>
      <xdr:rowOff>74422</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7992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149860</xdr:rowOff>
    </xdr:from>
    <xdr:to>
      <xdr:col>78</xdr:col>
      <xdr:colOff>69850</xdr:colOff>
      <xdr:row>17</xdr:row>
      <xdr:rowOff>65278</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893060"/>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81280</xdr:rowOff>
    </xdr:from>
    <xdr:to>
      <xdr:col>73</xdr:col>
      <xdr:colOff>180975</xdr:colOff>
      <xdr:row>16</xdr:row>
      <xdr:rowOff>149860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2448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81280</xdr:rowOff>
    </xdr:from>
    <xdr:to>
      <xdr:col>69</xdr:col>
      <xdr:colOff>92075</xdr:colOff>
      <xdr:row>17</xdr:row>
      <xdr:rowOff>14986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824480"/>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38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40149</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783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14478</xdr:rowOff>
    </xdr:from>
    <xdr:to>
      <xdr:col>78</xdr:col>
      <xdr:colOff>120650</xdr:colOff>
      <xdr:row>17</xdr:row>
      <xdr:rowOff>116078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2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126255</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698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99060</xdr:rowOff>
    </xdr:from>
    <xdr:to>
      <xdr:col>74</xdr:col>
      <xdr:colOff>31750</xdr:colOff>
      <xdr:row>17</xdr:row>
      <xdr:rowOff>29210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39387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30480</xdr:rowOff>
    </xdr:from>
    <xdr:to>
      <xdr:col>69</xdr:col>
      <xdr:colOff>142875</xdr:colOff>
      <xdr:row>16</xdr:row>
      <xdr:rowOff>132080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142257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135636</xdr:rowOff>
    </xdr:from>
    <xdr:to>
      <xdr:col>65</xdr:col>
      <xdr:colOff>53975</xdr:colOff>
      <xdr:row>17</xdr:row>
      <xdr:rowOff>65786</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7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75963</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647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類似団体の平均と比べて高い水準にあるが、ほぼ横ばいで推移していることから特に問題とはしていない。</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今後、社会保障経費の増加による町政への影響も懸念されることから、国の動向に注視していく必要がある。</a:t>
          </a: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86178</xdr:rowOff>
    </xdr:from>
    <xdr:to>
      <xdr:col>24</xdr:col>
      <xdr:colOff>25400</xdr:colOff>
      <xdr:row>55</xdr:row>
      <xdr:rowOff>167822</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515928"/>
          <a:ext cx="8382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19249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277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86178</xdr:rowOff>
    </xdr:from>
    <xdr:to>
      <xdr:col>19</xdr:col>
      <xdr:colOff>187325</xdr:colOff>
      <xdr:row>55</xdr:row>
      <xdr:rowOff>151493</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flipV="1">
          <a:off x="3098800" y="9515928"/>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98170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185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151493</xdr:rowOff>
    </xdr:from>
    <xdr:to>
      <xdr:col>15</xdr:col>
      <xdr:colOff>98425</xdr:colOff>
      <xdr:row>56</xdr:row>
      <xdr:rowOff>29028</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9581243"/>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98170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18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29028</xdr:rowOff>
    </xdr:from>
    <xdr:to>
      <xdr:col>11</xdr:col>
      <xdr:colOff>9525</xdr:colOff>
      <xdr:row>56</xdr:row>
      <xdr:rowOff>29028</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6302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81842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168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117022</xdr:rowOff>
    </xdr:from>
    <xdr:to>
      <xdr:col>24</xdr:col>
      <xdr:colOff>76200</xdr:colOff>
      <xdr:row>56</xdr:row>
      <xdr:rowOff>47172</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89099</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518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35378</xdr:rowOff>
    </xdr:from>
    <xdr:to>
      <xdr:col>20</xdr:col>
      <xdr:colOff>38100</xdr:colOff>
      <xdr:row>55</xdr:row>
      <xdr:rowOff>136978</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465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121755</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551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100693</xdr:rowOff>
    </xdr:from>
    <xdr:to>
      <xdr:col>15</xdr:col>
      <xdr:colOff>149225</xdr:colOff>
      <xdr:row>56</xdr:row>
      <xdr:rowOff>30843</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15620</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149678</xdr:rowOff>
    </xdr:from>
    <xdr:to>
      <xdr:col>11</xdr:col>
      <xdr:colOff>60325</xdr:colOff>
      <xdr:row>56</xdr:row>
      <xdr:rowOff>79828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64605</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149678</xdr:rowOff>
    </xdr:from>
    <xdr:to>
      <xdr:col>6</xdr:col>
      <xdr:colOff>171450</xdr:colOff>
      <xdr:row>56</xdr:row>
      <xdr:rowOff>79828</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64605</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の経常収支比率については、類似団体と比べ高い水準となっている。公共施設等の老朽化に伴い維持補修費が増加傾向にあるため、有効活用が困難な施設については施設の除却を進めていき、維持補修費のみならず管理費用の削減に繋げ、経常収支比率の改善に努める。</a:t>
          </a: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58420</xdr:rowOff>
    </xdr:from>
    <xdr:to>
      <xdr:col>82</xdr:col>
      <xdr:colOff>107950</xdr:colOff>
      <xdr:row>59</xdr:row>
      <xdr:rowOff>85090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5671800" y="10002520"/>
          <a:ext cx="8382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115587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545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58420</xdr:rowOff>
    </xdr:from>
    <xdr:to>
      <xdr:col>78</xdr:col>
      <xdr:colOff>69850</xdr:colOff>
      <xdr:row>59</xdr:row>
      <xdr:rowOff>85090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10002520"/>
          <a:ext cx="8890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161307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591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153670</xdr:rowOff>
    </xdr:from>
    <xdr:to>
      <xdr:col>73</xdr:col>
      <xdr:colOff>180975</xdr:colOff>
      <xdr:row>58</xdr:row>
      <xdr:rowOff>58420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893800" y="992632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5097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606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153670</xdr:rowOff>
    </xdr:from>
    <xdr:to>
      <xdr:col>69</xdr:col>
      <xdr:colOff>92075</xdr:colOff>
      <xdr:row>58</xdr:row>
      <xdr:rowOff>35560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92632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58437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7620</xdr:rowOff>
    </xdr:from>
    <xdr:to>
      <xdr:col>82</xdr:col>
      <xdr:colOff>158750</xdr:colOff>
      <xdr:row>58</xdr:row>
      <xdr:rowOff>109220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151147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34290</xdr:rowOff>
    </xdr:from>
    <xdr:to>
      <xdr:col>78</xdr:col>
      <xdr:colOff>120650</xdr:colOff>
      <xdr:row>59</xdr:row>
      <xdr:rowOff>135890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1014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120667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10236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7620</xdr:rowOff>
    </xdr:from>
    <xdr:to>
      <xdr:col>74</xdr:col>
      <xdr:colOff>31750</xdr:colOff>
      <xdr:row>58</xdr:row>
      <xdr:rowOff>109220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93997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1003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102870</xdr:rowOff>
    </xdr:from>
    <xdr:to>
      <xdr:col>69</xdr:col>
      <xdr:colOff>142875</xdr:colOff>
      <xdr:row>58</xdr:row>
      <xdr:rowOff>33020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17797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96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156210</xdr:rowOff>
    </xdr:from>
    <xdr:to>
      <xdr:col>65</xdr:col>
      <xdr:colOff>53975</xdr:colOff>
      <xdr:row>58</xdr:row>
      <xdr:rowOff>86360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71137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1001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類似団体と比べて低い水準にある。これは、各種団体への補助金を毎年度実績調査し、不適当な補助金の見直しや廃止を行ってきた結果と言える。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公営企業会計への繰出や一部事務組合に対する負担金など抑制にも制限があるが、今後も平均以下を維持できるよう努める。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90424</xdr:rowOff>
    </xdr:from>
    <xdr:to>
      <xdr:col>82</xdr:col>
      <xdr:colOff>107950</xdr:colOff>
      <xdr:row>37</xdr:row>
      <xdr:rowOff>19558</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262624"/>
          <a:ext cx="8382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9415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72136</xdr:rowOff>
    </xdr:from>
    <xdr:to>
      <xdr:col>78</xdr:col>
      <xdr:colOff>69850</xdr:colOff>
      <xdr:row>36</xdr:row>
      <xdr:rowOff>90424</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24433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67564</xdr:rowOff>
    </xdr:from>
    <xdr:to>
      <xdr:col>73</xdr:col>
      <xdr:colOff>180975</xdr:colOff>
      <xdr:row>36</xdr:row>
      <xdr:rowOff>72136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23976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67564</xdr:rowOff>
    </xdr:from>
    <xdr:to>
      <xdr:col>69</xdr:col>
      <xdr:colOff>92075</xdr:colOff>
      <xdr:row>36</xdr:row>
      <xdr:rowOff>127000</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239764"/>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140208</xdr:rowOff>
    </xdr:from>
    <xdr:to>
      <xdr:col>82</xdr:col>
      <xdr:colOff>158750</xdr:colOff>
      <xdr:row>37</xdr:row>
      <xdr:rowOff>70358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312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156735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157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39624</xdr:rowOff>
    </xdr:from>
    <xdr:to>
      <xdr:col>78</xdr:col>
      <xdr:colOff>120650</xdr:colOff>
      <xdr:row>36</xdr:row>
      <xdr:rowOff>141224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151401</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59807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21336</xdr:rowOff>
    </xdr:from>
    <xdr:to>
      <xdr:col>74</xdr:col>
      <xdr:colOff>31750</xdr:colOff>
      <xdr:row>36</xdr:row>
      <xdr:rowOff>122936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133113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962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16764</xdr:rowOff>
    </xdr:from>
    <xdr:to>
      <xdr:col>69</xdr:col>
      <xdr:colOff>142875</xdr:colOff>
      <xdr:row>36</xdr:row>
      <xdr:rowOff>118364</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188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128541</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957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76200</xdr:rowOff>
    </xdr:from>
    <xdr:to>
      <xdr:col>65</xdr:col>
      <xdr:colOff>53975</xdr:colOff>
      <xdr:row>37</xdr:row>
      <xdr:rowOff>6350</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16527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公債費については依然として高い水準が続いており、今後も公共施設の老朽化に伴う改修や建て替えの大型ハード事業を計画していくことから上昇する見込みとなっている。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事業の効果や優先度を検証しながら借入額の抑制に努める。</a:t>
          </a: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96520</xdr:rowOff>
    </xdr:from>
    <xdr:to>
      <xdr:col>24</xdr:col>
      <xdr:colOff>25400</xdr:colOff>
      <xdr:row>77</xdr:row>
      <xdr:rowOff>119380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29817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50800</xdr:rowOff>
    </xdr:from>
    <xdr:to>
      <xdr:col>19</xdr:col>
      <xdr:colOff>187325</xdr:colOff>
      <xdr:row>77</xdr:row>
      <xdr:rowOff>96520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098800" y="1325245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50800</xdr:rowOff>
    </xdr:from>
    <xdr:to>
      <xdr:col>15</xdr:col>
      <xdr:colOff>98425</xdr:colOff>
      <xdr:row>77</xdr:row>
      <xdr:rowOff>123189</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2209800" y="13252450"/>
          <a:ext cx="889000" cy="72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123189</xdr:rowOff>
    </xdr:from>
    <xdr:to>
      <xdr:col>11</xdr:col>
      <xdr:colOff>9525</xdr:colOff>
      <xdr:row>78</xdr:row>
      <xdr:rowOff>77470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324839"/>
          <a:ext cx="889000" cy="12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20337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50817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68580</xdr:rowOff>
    </xdr:from>
    <xdr:to>
      <xdr:col>24</xdr:col>
      <xdr:colOff>76200</xdr:colOff>
      <xdr:row>77</xdr:row>
      <xdr:rowOff>170180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27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40657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242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77</xdr:row>
      <xdr:rowOff>45720</xdr:rowOff>
    </xdr:from>
    <xdr:to>
      <xdr:col>20</xdr:col>
      <xdr:colOff>38100</xdr:colOff>
      <xdr:row>77</xdr:row>
      <xdr:rowOff>147320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132097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33337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0</xdr:rowOff>
    </xdr:from>
    <xdr:to>
      <xdr:col>15</xdr:col>
      <xdr:colOff>149225</xdr:colOff>
      <xdr:row>77</xdr:row>
      <xdr:rowOff>101600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86377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288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72389</xdr:rowOff>
    </xdr:from>
    <xdr:to>
      <xdr:col>11</xdr:col>
      <xdr:colOff>60325</xdr:colOff>
      <xdr:row>78</xdr:row>
      <xdr:rowOff>2539</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274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158766</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3360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26670</xdr:rowOff>
    </xdr:from>
    <xdr:to>
      <xdr:col>6</xdr:col>
      <xdr:colOff>171450</xdr:colOff>
      <xdr:row>78</xdr:row>
      <xdr:rowOff>128270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39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113047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486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公債費以外の経常収支比率は上昇傾向にあり、類似団体と比べても高い水準となっている。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歳入経常一般財源は減少傾向であり、経常経費自体も増加傾向にあることから、経常経費の抑制に努め、比率の上昇を抑えていく。</a:t>
          </a: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61686</xdr:rowOff>
    </xdr:from>
    <xdr:to>
      <xdr:col>82</xdr:col>
      <xdr:colOff>107950</xdr:colOff>
      <xdr:row>78</xdr:row>
      <xdr:rowOff>64951</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3434786"/>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113954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144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56787</xdr:rowOff>
    </xdr:from>
    <xdr:to>
      <xdr:col>78</xdr:col>
      <xdr:colOff>69850</xdr:colOff>
      <xdr:row>78</xdr:row>
      <xdr:rowOff>61686</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258437"/>
          <a:ext cx="889000" cy="176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166750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025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136798</xdr:rowOff>
    </xdr:from>
    <xdr:to>
      <xdr:col>73</xdr:col>
      <xdr:colOff>180975</xdr:colOff>
      <xdr:row>77</xdr:row>
      <xdr:rowOff>56787</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166998"/>
          <a:ext cx="8890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136798</xdr:rowOff>
    </xdr:from>
    <xdr:to>
      <xdr:col>69</xdr:col>
      <xdr:colOff>92075</xdr:colOff>
      <xdr:row>78</xdr:row>
      <xdr:rowOff>29029</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166998"/>
          <a:ext cx="889000" cy="235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17253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1832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14151</xdr:rowOff>
    </xdr:from>
    <xdr:to>
      <xdr:col>82</xdr:col>
      <xdr:colOff>158750</xdr:colOff>
      <xdr:row>78</xdr:row>
      <xdr:rowOff>115751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387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157678</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3593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10886</xdr:rowOff>
    </xdr:from>
    <xdr:to>
      <xdr:col>78</xdr:col>
      <xdr:colOff>120650</xdr:colOff>
      <xdr:row>78</xdr:row>
      <xdr:rowOff>112486</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383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97263</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4703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5987</xdr:rowOff>
    </xdr:from>
    <xdr:to>
      <xdr:col>74</xdr:col>
      <xdr:colOff>31750</xdr:colOff>
      <xdr:row>77</xdr:row>
      <xdr:rowOff>107587</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207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117764</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976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85998</xdr:rowOff>
    </xdr:from>
    <xdr:to>
      <xdr:col>69</xdr:col>
      <xdr:colOff>142875</xdr:colOff>
      <xdr:row>77</xdr:row>
      <xdr:rowOff>16148</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116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26324</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885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149679</xdr:rowOff>
    </xdr:from>
    <xdr:to>
      <xdr:col>65</xdr:col>
      <xdr:colOff>53975</xdr:colOff>
      <xdr:row>78</xdr:row>
      <xdr:rowOff>79829</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35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64606</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437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20</xdr:row>
      <xdr:rowOff>38934</xdr:rowOff>
    </xdr:from>
    <xdr:to>
      <xdr:col>29</xdr:col>
      <xdr:colOff>127000</xdr:colOff>
      <xdr:row>20</xdr:row>
      <xdr:rowOff>57359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515559"/>
          <a:ext cx="647700" cy="1842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1436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1351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20</xdr:row>
      <xdr:rowOff>57359</xdr:rowOff>
    </xdr:from>
    <xdr:to>
      <xdr:col>26</xdr:col>
      <xdr:colOff>50800</xdr:colOff>
      <xdr:row>20</xdr:row>
      <xdr:rowOff>89186</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533984"/>
          <a:ext cx="698500" cy="318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147964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1102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20</xdr:row>
      <xdr:rowOff>89186</xdr:rowOff>
    </xdr:from>
    <xdr:to>
      <xdr:col>22</xdr:col>
      <xdr:colOff>114300</xdr:colOff>
      <xdr:row>20</xdr:row>
      <xdr:rowOff>101387</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565811"/>
          <a:ext cx="698500" cy="122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20</xdr:row>
      <xdr:rowOff>98526</xdr:rowOff>
    </xdr:from>
    <xdr:to>
      <xdr:col>18</xdr:col>
      <xdr:colOff>177800</xdr:colOff>
      <xdr:row>20</xdr:row>
      <xdr:rowOff>101387</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2908300" y="3575151"/>
          <a:ext cx="698500" cy="28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29376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63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159584</xdr:rowOff>
    </xdr:from>
    <xdr:to>
      <xdr:col>29</xdr:col>
      <xdr:colOff>177800</xdr:colOff>
      <xdr:row>20</xdr:row>
      <xdr:rowOff>89734</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4647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19</xdr:row>
      <xdr:rowOff>68161</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373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20</xdr:row>
      <xdr:rowOff>6559</xdr:rowOff>
    </xdr:from>
    <xdr:to>
      <xdr:col>26</xdr:col>
      <xdr:colOff>101600</xdr:colOff>
      <xdr:row>20</xdr:row>
      <xdr:rowOff>108159</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4831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92936</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5695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20</xdr:row>
      <xdr:rowOff>38386</xdr:rowOff>
    </xdr:from>
    <xdr:to>
      <xdr:col>22</xdr:col>
      <xdr:colOff>165100</xdr:colOff>
      <xdr:row>20</xdr:row>
      <xdr:rowOff>139986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5150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124763</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601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20</xdr:row>
      <xdr:rowOff>50587</xdr:rowOff>
    </xdr:from>
    <xdr:to>
      <xdr:col>19</xdr:col>
      <xdr:colOff>38100</xdr:colOff>
      <xdr:row>20</xdr:row>
      <xdr:rowOff>152187</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5272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136964</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613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20</xdr:row>
      <xdr:rowOff>47726</xdr:rowOff>
    </xdr:from>
    <xdr:to>
      <xdr:col>15</xdr:col>
      <xdr:colOff>101600</xdr:colOff>
      <xdr:row>20</xdr:row>
      <xdr:rowOff>149326</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5243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134103</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610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85660</xdr:rowOff>
    </xdr:from>
    <xdr:to>
      <xdr:col>29</xdr:col>
      <xdr:colOff>127000</xdr:colOff>
      <xdr:row>35</xdr:row>
      <xdr:rowOff>182339</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6696010"/>
          <a:ext cx="647700" cy="966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70437</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6807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182339</xdr:rowOff>
    </xdr:from>
    <xdr:to>
      <xdr:col>26</xdr:col>
      <xdr:colOff>50800</xdr:colOff>
      <xdr:row>35</xdr:row>
      <xdr:rowOff>226729</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792689"/>
          <a:ext cx="698500" cy="443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200961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46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177630</xdr:rowOff>
    </xdr:from>
    <xdr:to>
      <xdr:col>22</xdr:col>
      <xdr:colOff>114300</xdr:colOff>
      <xdr:row>35</xdr:row>
      <xdr:rowOff>226729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3606800" y="6787980"/>
          <a:ext cx="698500" cy="490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216246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83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167316</xdr:rowOff>
    </xdr:from>
    <xdr:to>
      <xdr:col>18</xdr:col>
      <xdr:colOff>177800</xdr:colOff>
      <xdr:row>35</xdr:row>
      <xdr:rowOff>177630</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a:off x="2908300" y="6777666"/>
          <a:ext cx="698500" cy="103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235407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232140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842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34860</xdr:rowOff>
    </xdr:from>
    <xdr:to>
      <xdr:col>29</xdr:col>
      <xdr:colOff>177800</xdr:colOff>
      <xdr:row>35</xdr:row>
      <xdr:rowOff>136460</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6452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222837</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490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131539</xdr:rowOff>
    </xdr:from>
    <xdr:to>
      <xdr:col>26</xdr:col>
      <xdr:colOff>101600</xdr:colOff>
      <xdr:row>35</xdr:row>
      <xdr:rowOff>233139</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7418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217916</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8282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175929</xdr:rowOff>
    </xdr:from>
    <xdr:to>
      <xdr:col>22</xdr:col>
      <xdr:colOff>165100</xdr:colOff>
      <xdr:row>35</xdr:row>
      <xdr:rowOff>277529</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7862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262306</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8726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126830</xdr:rowOff>
    </xdr:from>
    <xdr:to>
      <xdr:col>19</xdr:col>
      <xdr:colOff>38100</xdr:colOff>
      <xdr:row>35</xdr:row>
      <xdr:rowOff>228430</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371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213207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2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116516</xdr:rowOff>
    </xdr:from>
    <xdr:to>
      <xdr:col>15</xdr:col>
      <xdr:colOff>101600</xdr:colOff>
      <xdr:row>35</xdr:row>
      <xdr:rowOff>218116</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72686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228293</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495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4,348
4,292
102.73
5,685,467
5,416,496
247,028
3,004,753
5,154,175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9.6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114531</xdr:rowOff>
    </xdr:from>
    <xdr:to>
      <xdr:col>24</xdr:col>
      <xdr:colOff>63500</xdr:colOff>
      <xdr:row>37</xdr:row>
      <xdr:rowOff>128938</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458181"/>
          <a:ext cx="838200" cy="14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154577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55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128938</xdr:rowOff>
    </xdr:from>
    <xdr:to>
      <xdr:col>19</xdr:col>
      <xdr:colOff>177800</xdr:colOff>
      <xdr:row>37</xdr:row>
      <xdr:rowOff>153638</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72588"/>
          <a:ext cx="889000" cy="24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111586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112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150168</xdr:rowOff>
    </xdr:from>
    <xdr:to>
      <xdr:col>15</xdr:col>
      <xdr:colOff>50800</xdr:colOff>
      <xdr:row>37</xdr:row>
      <xdr:rowOff>153638</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a:off x="2019300" y="6493818"/>
          <a:ext cx="889000" cy="3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142061</xdr:rowOff>
    </xdr:from>
    <xdr:to>
      <xdr:col>10</xdr:col>
      <xdr:colOff>114300</xdr:colOff>
      <xdr:row>37</xdr:row>
      <xdr:rowOff>150168</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a:off x="1130300" y="6485711"/>
          <a:ext cx="889000" cy="8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143186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63731</xdr:rowOff>
    </xdr:from>
    <xdr:to>
      <xdr:col>24</xdr:col>
      <xdr:colOff>114300</xdr:colOff>
      <xdr:row>37</xdr:row>
      <xdr:rowOff>165331</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407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150108</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322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78138</xdr:rowOff>
    </xdr:from>
    <xdr:to>
      <xdr:col>20</xdr:col>
      <xdr:colOff>38100</xdr:colOff>
      <xdr:row>38</xdr:row>
      <xdr:rowOff>8288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421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170865</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514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102838</xdr:rowOff>
    </xdr:from>
    <xdr:to>
      <xdr:col>15</xdr:col>
      <xdr:colOff>101600</xdr:colOff>
      <xdr:row>38</xdr:row>
      <xdr:rowOff>32988</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46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38</xdr:row>
      <xdr:rowOff>24115</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539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99368</xdr:rowOff>
    </xdr:from>
    <xdr:to>
      <xdr:col>10</xdr:col>
      <xdr:colOff>165100</xdr:colOff>
      <xdr:row>38</xdr:row>
      <xdr:rowOff>29518</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43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20645</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5357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91261</xdr:rowOff>
    </xdr:from>
    <xdr:to>
      <xdr:col>6</xdr:col>
      <xdr:colOff>38100</xdr:colOff>
      <xdr:row>38</xdr:row>
      <xdr:rowOff>21411</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34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12538</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527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111724</xdr:rowOff>
    </xdr:from>
    <xdr:to>
      <xdr:col>24</xdr:col>
      <xdr:colOff>63500</xdr:colOff>
      <xdr:row>57</xdr:row>
      <xdr:rowOff>134959</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84374"/>
          <a:ext cx="838200" cy="23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134959</xdr:rowOff>
    </xdr:from>
    <xdr:to>
      <xdr:col>19</xdr:col>
      <xdr:colOff>177800</xdr:colOff>
      <xdr:row>58</xdr:row>
      <xdr:rowOff>13659</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907609"/>
          <a:ext cx="889000" cy="50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13659</xdr:rowOff>
    </xdr:from>
    <xdr:to>
      <xdr:col>15</xdr:col>
      <xdr:colOff>50800</xdr:colOff>
      <xdr:row>58</xdr:row>
      <xdr:rowOff>18363</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957759"/>
          <a:ext cx="889000" cy="4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164399</xdr:rowOff>
    </xdr:from>
    <xdr:to>
      <xdr:col>10</xdr:col>
      <xdr:colOff>114300</xdr:colOff>
      <xdr:row>58</xdr:row>
      <xdr:rowOff>18363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937049"/>
          <a:ext cx="889000" cy="25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157395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60924</xdr:rowOff>
    </xdr:from>
    <xdr:to>
      <xdr:col>24</xdr:col>
      <xdr:colOff>114300</xdr:colOff>
      <xdr:row>57</xdr:row>
      <xdr:rowOff>162524</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833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39351</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812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84159</xdr:rowOff>
    </xdr:from>
    <xdr:to>
      <xdr:col>20</xdr:col>
      <xdr:colOff>38100</xdr:colOff>
      <xdr:row>58</xdr:row>
      <xdr:rowOff>14309</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5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5436</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49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134309</xdr:rowOff>
    </xdr:from>
    <xdr:to>
      <xdr:col>15</xdr:col>
      <xdr:colOff>101600</xdr:colOff>
      <xdr:row>58</xdr:row>
      <xdr:rowOff>64459</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906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55586</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999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139013</xdr:rowOff>
    </xdr:from>
    <xdr:to>
      <xdr:col>10</xdr:col>
      <xdr:colOff>165100</xdr:colOff>
      <xdr:row>58</xdr:row>
      <xdr:rowOff>69163</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911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60290</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10004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113599</xdr:rowOff>
    </xdr:from>
    <xdr:to>
      <xdr:col>6</xdr:col>
      <xdr:colOff>38100</xdr:colOff>
      <xdr:row>58</xdr:row>
      <xdr:rowOff>43749</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8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34876</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78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37987</xdr:rowOff>
    </xdr:from>
    <xdr:to>
      <xdr:col>24</xdr:col>
      <xdr:colOff>63500</xdr:colOff>
      <xdr:row>78</xdr:row>
      <xdr:rowOff>45932</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11087"/>
          <a:ext cx="838200" cy="7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37987</xdr:rowOff>
    </xdr:from>
    <xdr:to>
      <xdr:col>19</xdr:col>
      <xdr:colOff>177800</xdr:colOff>
      <xdr:row>78</xdr:row>
      <xdr:rowOff>57179</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11087"/>
          <a:ext cx="889000" cy="19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57179</xdr:rowOff>
    </xdr:from>
    <xdr:to>
      <xdr:col>15</xdr:col>
      <xdr:colOff>50800</xdr:colOff>
      <xdr:row>78</xdr:row>
      <xdr:rowOff>71422</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30279"/>
          <a:ext cx="889000" cy="14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71422</xdr:rowOff>
    </xdr:from>
    <xdr:to>
      <xdr:col>10</xdr:col>
      <xdr:colOff>114300</xdr:colOff>
      <xdr:row>78</xdr:row>
      <xdr:rowOff>80671</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44522"/>
          <a:ext cx="889000" cy="9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57509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166582</xdr:rowOff>
    </xdr:from>
    <xdr:to>
      <xdr:col>24</xdr:col>
      <xdr:colOff>114300</xdr:colOff>
      <xdr:row>78</xdr:row>
      <xdr:rowOff>96732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6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81509</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83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158637</xdr:rowOff>
    </xdr:from>
    <xdr:to>
      <xdr:col>20</xdr:col>
      <xdr:colOff>38100</xdr:colOff>
      <xdr:row>78</xdr:row>
      <xdr:rowOff>88787</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6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79914</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5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6379</xdr:rowOff>
    </xdr:from>
    <xdr:to>
      <xdr:col>15</xdr:col>
      <xdr:colOff>101600</xdr:colOff>
      <xdr:row>78</xdr:row>
      <xdr:rowOff>107979</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79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99106</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72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20622</xdr:rowOff>
    </xdr:from>
    <xdr:to>
      <xdr:col>10</xdr:col>
      <xdr:colOff>165100</xdr:colOff>
      <xdr:row>78</xdr:row>
      <xdr:rowOff>122222</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93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113349</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4864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29871</xdr:rowOff>
    </xdr:from>
    <xdr:to>
      <xdr:col>6</xdr:col>
      <xdr:colOff>38100</xdr:colOff>
      <xdr:row>78</xdr:row>
      <xdr:rowOff>131471</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02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122598</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495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153721</xdr:rowOff>
    </xdr:from>
    <xdr:to>
      <xdr:col>24</xdr:col>
      <xdr:colOff>63500</xdr:colOff>
      <xdr:row>95</xdr:row>
      <xdr:rowOff>15906</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270021"/>
          <a:ext cx="838200" cy="33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157215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2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153721</xdr:rowOff>
    </xdr:from>
    <xdr:to>
      <xdr:col>19</xdr:col>
      <xdr:colOff>177800</xdr:colOff>
      <xdr:row>95</xdr:row>
      <xdr:rowOff>50843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270021"/>
          <a:ext cx="889000" cy="68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71145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58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38658</xdr:rowOff>
    </xdr:from>
    <xdr:to>
      <xdr:col>15</xdr:col>
      <xdr:colOff>50800</xdr:colOff>
      <xdr:row>95</xdr:row>
      <xdr:rowOff>50843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326408"/>
          <a:ext cx="889000" cy="1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118160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38658</xdr:rowOff>
    </xdr:from>
    <xdr:to>
      <xdr:col>10</xdr:col>
      <xdr:colOff>114300</xdr:colOff>
      <xdr:row>96</xdr:row>
      <xdr:rowOff>57396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326408"/>
          <a:ext cx="889000" cy="190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80460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80382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136556</xdr:rowOff>
    </xdr:from>
    <xdr:to>
      <xdr:col>24</xdr:col>
      <xdr:colOff>114300</xdr:colOff>
      <xdr:row>95</xdr:row>
      <xdr:rowOff>66706</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252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114983</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231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102921</xdr:rowOff>
    </xdr:from>
    <xdr:to>
      <xdr:col>20</xdr:col>
      <xdr:colOff>38100</xdr:colOff>
      <xdr:row>95</xdr:row>
      <xdr:rowOff>33071</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219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49598</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5994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43</xdr:rowOff>
    </xdr:from>
    <xdr:to>
      <xdr:col>15</xdr:col>
      <xdr:colOff>101600</xdr:colOff>
      <xdr:row>95</xdr:row>
      <xdr:rowOff>101643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287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118170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063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159308</xdr:rowOff>
    </xdr:from>
    <xdr:to>
      <xdr:col>10</xdr:col>
      <xdr:colOff>165100</xdr:colOff>
      <xdr:row>95</xdr:row>
      <xdr:rowOff>89458</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27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80585</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368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6596</xdr:rowOff>
    </xdr:from>
    <xdr:to>
      <xdr:col>6</xdr:col>
      <xdr:colOff>38100</xdr:colOff>
      <xdr:row>96</xdr:row>
      <xdr:rowOff>108196</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465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99323</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558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120014</xdr:rowOff>
    </xdr:from>
    <xdr:to>
      <xdr:col>55</xdr:col>
      <xdr:colOff>0</xdr:colOff>
      <xdr:row>38</xdr:row>
      <xdr:rowOff>14045</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463664"/>
          <a:ext cx="838200" cy="65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14045</xdr:rowOff>
    </xdr:from>
    <xdr:to>
      <xdr:col>50</xdr:col>
      <xdr:colOff>114300</xdr:colOff>
      <xdr:row>38</xdr:row>
      <xdr:rowOff>25441</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529145"/>
          <a:ext cx="889000" cy="11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25441</xdr:rowOff>
    </xdr:from>
    <xdr:to>
      <xdr:col>45</xdr:col>
      <xdr:colOff>177800</xdr:colOff>
      <xdr:row>38</xdr:row>
      <xdr:rowOff>41880</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540541"/>
          <a:ext cx="889000" cy="16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86326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08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15802</xdr:rowOff>
    </xdr:from>
    <xdr:to>
      <xdr:col>41</xdr:col>
      <xdr:colOff>50800</xdr:colOff>
      <xdr:row>38</xdr:row>
      <xdr:rowOff>41880</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359452"/>
          <a:ext cx="889000" cy="197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69214</xdr:rowOff>
    </xdr:from>
    <xdr:to>
      <xdr:col>55</xdr:col>
      <xdr:colOff>50800</xdr:colOff>
      <xdr:row>37</xdr:row>
      <xdr:rowOff>170814</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412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47641</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391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134695</xdr:rowOff>
    </xdr:from>
    <xdr:to>
      <xdr:col>50</xdr:col>
      <xdr:colOff>165100</xdr:colOff>
      <xdr:row>38</xdr:row>
      <xdr:rowOff>64846</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47834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55972</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571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146091</xdr:rowOff>
    </xdr:from>
    <xdr:to>
      <xdr:col>46</xdr:col>
      <xdr:colOff>38100</xdr:colOff>
      <xdr:row>38</xdr:row>
      <xdr:rowOff>76240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48974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67368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582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162530</xdr:rowOff>
    </xdr:from>
    <xdr:to>
      <xdr:col>41</xdr:col>
      <xdr:colOff>101600</xdr:colOff>
      <xdr:row>38</xdr:row>
      <xdr:rowOff>92680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50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83807</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98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136452</xdr:rowOff>
    </xdr:from>
    <xdr:to>
      <xdr:col>36</xdr:col>
      <xdr:colOff>165100</xdr:colOff>
      <xdr:row>37</xdr:row>
      <xdr:rowOff>66602</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30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57729</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4013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111427</xdr:rowOff>
    </xdr:from>
    <xdr:to>
      <xdr:col>55</xdr:col>
      <xdr:colOff>0</xdr:colOff>
      <xdr:row>58</xdr:row>
      <xdr:rowOff>147261</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10055527"/>
          <a:ext cx="838200" cy="35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79304</xdr:rowOff>
    </xdr:from>
    <xdr:to>
      <xdr:col>50</xdr:col>
      <xdr:colOff>114300</xdr:colOff>
      <xdr:row>58</xdr:row>
      <xdr:rowOff>111427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10023404"/>
          <a:ext cx="889000" cy="321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79304</xdr:rowOff>
    </xdr:from>
    <xdr:to>
      <xdr:col>45</xdr:col>
      <xdr:colOff>177800</xdr:colOff>
      <xdr:row>58</xdr:row>
      <xdr:rowOff>116539</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10023404"/>
          <a:ext cx="889000" cy="3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45482</xdr:rowOff>
    </xdr:from>
    <xdr:to>
      <xdr:col>41</xdr:col>
      <xdr:colOff>50800</xdr:colOff>
      <xdr:row>58</xdr:row>
      <xdr:rowOff>116539</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989582"/>
          <a:ext cx="889000" cy="71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71797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72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53839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655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96461</xdr:rowOff>
    </xdr:from>
    <xdr:to>
      <xdr:col>55</xdr:col>
      <xdr:colOff>50800</xdr:colOff>
      <xdr:row>59</xdr:row>
      <xdr:rowOff>26611</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10040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11388</xdr:rowOff>
    </xdr:from>
    <xdr:ext cx="534377"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554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60627</xdr:rowOff>
    </xdr:from>
    <xdr:to>
      <xdr:col>50</xdr:col>
      <xdr:colOff>165100</xdr:colOff>
      <xdr:row>58</xdr:row>
      <xdr:rowOff>162227</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10004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153354</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974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28504</xdr:rowOff>
    </xdr:from>
    <xdr:to>
      <xdr:col>46</xdr:col>
      <xdr:colOff>38100</xdr:colOff>
      <xdr:row>58</xdr:row>
      <xdr:rowOff>130104</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72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121231</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653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65739</xdr:rowOff>
    </xdr:from>
    <xdr:to>
      <xdr:col>41</xdr:col>
      <xdr:colOff>101600</xdr:colOff>
      <xdr:row>58</xdr:row>
      <xdr:rowOff>167339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10009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158466</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102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166132</xdr:rowOff>
    </xdr:from>
    <xdr:to>
      <xdr:col>36</xdr:col>
      <xdr:colOff>165100</xdr:colOff>
      <xdr:row>58</xdr:row>
      <xdr:rowOff>96282</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38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87409</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031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41092</xdr:rowOff>
    </xdr:from>
    <xdr:to>
      <xdr:col>55</xdr:col>
      <xdr:colOff>0</xdr:colOff>
      <xdr:row>79</xdr:row>
      <xdr:rowOff>41159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9639300" y="13585642"/>
          <a:ext cx="838200" cy="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156623</xdr:rowOff>
    </xdr:from>
    <xdr:to>
      <xdr:col>50</xdr:col>
      <xdr:colOff>114300</xdr:colOff>
      <xdr:row>79</xdr:row>
      <xdr:rowOff>41092</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29723"/>
          <a:ext cx="889000" cy="55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156623</xdr:rowOff>
    </xdr:from>
    <xdr:to>
      <xdr:col>45</xdr:col>
      <xdr:colOff>177800</xdr:colOff>
      <xdr:row>79</xdr:row>
      <xdr:rowOff>41773</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7861300" y="13529723"/>
          <a:ext cx="889000" cy="56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142345</xdr:rowOff>
    </xdr:from>
    <xdr:to>
      <xdr:col>41</xdr:col>
      <xdr:colOff>50800</xdr:colOff>
      <xdr:row>79</xdr:row>
      <xdr:rowOff>41773</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515445"/>
          <a:ext cx="889000" cy="70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26117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227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10698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212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161809</xdr:rowOff>
    </xdr:from>
    <xdr:to>
      <xdr:col>55</xdr:col>
      <xdr:colOff>50800</xdr:colOff>
      <xdr:row>79</xdr:row>
      <xdr:rowOff>91959</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34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76736</xdr:rowOff>
    </xdr:from>
    <xdr:ext cx="469744"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49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161742</xdr:rowOff>
    </xdr:from>
    <xdr:to>
      <xdr:col>50</xdr:col>
      <xdr:colOff>165100</xdr:colOff>
      <xdr:row>79</xdr:row>
      <xdr:rowOff>91892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34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83019</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627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105823</xdr:rowOff>
    </xdr:from>
    <xdr:to>
      <xdr:col>46</xdr:col>
      <xdr:colOff>38100</xdr:colOff>
      <xdr:row>79</xdr:row>
      <xdr:rowOff>35973</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478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27100</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483111" y="13571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162423</xdr:rowOff>
    </xdr:from>
    <xdr:to>
      <xdr:col>41</xdr:col>
      <xdr:colOff>101600</xdr:colOff>
      <xdr:row>79</xdr:row>
      <xdr:rowOff>92573</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535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83700</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628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91545</xdr:rowOff>
    </xdr:from>
    <xdr:to>
      <xdr:col>36</xdr:col>
      <xdr:colOff>165100</xdr:colOff>
      <xdr:row>79</xdr:row>
      <xdr:rowOff>21695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64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12822</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557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59781</xdr:rowOff>
    </xdr:from>
    <xdr:to>
      <xdr:col>55</xdr:col>
      <xdr:colOff>0</xdr:colOff>
      <xdr:row>98</xdr:row>
      <xdr:rowOff>121780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861881"/>
          <a:ext cx="838200" cy="61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59781</xdr:rowOff>
    </xdr:from>
    <xdr:to>
      <xdr:col>50</xdr:col>
      <xdr:colOff>114300</xdr:colOff>
      <xdr:row>98</xdr:row>
      <xdr:rowOff>62254</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61881"/>
          <a:ext cx="889000" cy="2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51908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1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62254</xdr:rowOff>
    </xdr:from>
    <xdr:to>
      <xdr:col>45</xdr:col>
      <xdr:colOff>177800</xdr:colOff>
      <xdr:row>98</xdr:row>
      <xdr:rowOff>67494</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864354"/>
          <a:ext cx="889000" cy="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79218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38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67494</xdr:rowOff>
    </xdr:from>
    <xdr:to>
      <xdr:col>41</xdr:col>
      <xdr:colOff>50800</xdr:colOff>
      <xdr:row>98</xdr:row>
      <xdr:rowOff>96687</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869594"/>
          <a:ext cx="889000" cy="29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93851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5530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70980</xdr:rowOff>
    </xdr:from>
    <xdr:to>
      <xdr:col>55</xdr:col>
      <xdr:colOff>50800</xdr:colOff>
      <xdr:row>99</xdr:row>
      <xdr:rowOff>1130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87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157357</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88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8981</xdr:rowOff>
    </xdr:from>
    <xdr:to>
      <xdr:col>50</xdr:col>
      <xdr:colOff>165100</xdr:colOff>
      <xdr:row>98</xdr:row>
      <xdr:rowOff>110581</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811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101708</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903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11454</xdr:rowOff>
    </xdr:from>
    <xdr:to>
      <xdr:col>46</xdr:col>
      <xdr:colOff>38100</xdr:colOff>
      <xdr:row>98</xdr:row>
      <xdr:rowOff>113054</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13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104181</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906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16694</xdr:rowOff>
    </xdr:from>
    <xdr:to>
      <xdr:col>41</xdr:col>
      <xdr:colOff>101600</xdr:colOff>
      <xdr:row>98</xdr:row>
      <xdr:rowOff>118294</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818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109421</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911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45887</xdr:rowOff>
    </xdr:from>
    <xdr:to>
      <xdr:col>36</xdr:col>
      <xdr:colOff>165100</xdr:colOff>
      <xdr:row>98</xdr:row>
      <xdr:rowOff>147487</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8479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138614</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6940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24853</xdr:rowOff>
    </xdr:from>
    <xdr:to>
      <xdr:col>85</xdr:col>
      <xdr:colOff>127000</xdr:colOff>
      <xdr:row>39</xdr:row>
      <xdr:rowOff>28299</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5481300" y="6711403"/>
          <a:ext cx="838200" cy="3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159709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503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7597</xdr:rowOff>
    </xdr:from>
    <xdr:to>
      <xdr:col>81</xdr:col>
      <xdr:colOff>50800</xdr:colOff>
      <xdr:row>39</xdr:row>
      <xdr:rowOff>24853</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694147"/>
          <a:ext cx="889000" cy="17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79225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422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169510</xdr:rowOff>
    </xdr:from>
    <xdr:to>
      <xdr:col>76</xdr:col>
      <xdr:colOff>114300</xdr:colOff>
      <xdr:row>39</xdr:row>
      <xdr:rowOff>7597</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684610"/>
          <a:ext cx="889000" cy="9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53015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99561</xdr:rowOff>
    </xdr:from>
    <xdr:to>
      <xdr:col>71</xdr:col>
      <xdr:colOff>177800</xdr:colOff>
      <xdr:row>38</xdr:row>
      <xdr:rowOff>169510</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614661"/>
          <a:ext cx="889000" cy="6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54380</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4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56424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148949</xdr:rowOff>
    </xdr:from>
    <xdr:to>
      <xdr:col>85</xdr:col>
      <xdr:colOff>177800</xdr:colOff>
      <xdr:row>39</xdr:row>
      <xdr:rowOff>79099</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64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115259</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630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145503</xdr:rowOff>
    </xdr:from>
    <xdr:to>
      <xdr:col>81</xdr:col>
      <xdr:colOff>101600</xdr:colOff>
      <xdr:row>39</xdr:row>
      <xdr:rowOff>75653</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60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66780</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753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128247</xdr:rowOff>
    </xdr:from>
    <xdr:to>
      <xdr:col>76</xdr:col>
      <xdr:colOff>165100</xdr:colOff>
      <xdr:row>39</xdr:row>
      <xdr:rowOff>58397</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43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74924</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418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118710</xdr:rowOff>
    </xdr:from>
    <xdr:to>
      <xdr:col>72</xdr:col>
      <xdr:colOff>38100</xdr:colOff>
      <xdr:row>39</xdr:row>
      <xdr:rowOff>48860</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3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65386</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409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48761</xdr:rowOff>
    </xdr:from>
    <xdr:to>
      <xdr:col>67</xdr:col>
      <xdr:colOff>101600</xdr:colOff>
      <xdr:row>38</xdr:row>
      <xdr:rowOff>150361</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56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166887</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339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94182</xdr:rowOff>
    </xdr:from>
    <xdr:to>
      <xdr:col>85</xdr:col>
      <xdr:colOff>127000</xdr:colOff>
      <xdr:row>77</xdr:row>
      <xdr:rowOff>128119</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295832"/>
          <a:ext cx="838200" cy="33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18874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049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128119</xdr:rowOff>
    </xdr:from>
    <xdr:to>
      <xdr:col>81</xdr:col>
      <xdr:colOff>50800</xdr:colOff>
      <xdr:row>77</xdr:row>
      <xdr:rowOff>145892</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4592300" y="13329769"/>
          <a:ext cx="889000" cy="1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125706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2984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117289</xdr:rowOff>
    </xdr:from>
    <xdr:to>
      <xdr:col>76</xdr:col>
      <xdr:colOff>114300</xdr:colOff>
      <xdr:row>77</xdr:row>
      <xdr:rowOff>145892</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a:off x="13703300" y="13318939"/>
          <a:ext cx="8890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128765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29875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108376</xdr:rowOff>
    </xdr:from>
    <xdr:to>
      <xdr:col>71</xdr:col>
      <xdr:colOff>177800</xdr:colOff>
      <xdr:row>77</xdr:row>
      <xdr:rowOff>117289</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a:off x="12814300" y="13310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154759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43382</xdr:rowOff>
    </xdr:from>
    <xdr:to>
      <xdr:col>85</xdr:col>
      <xdr:colOff>177800</xdr:colOff>
      <xdr:row>77</xdr:row>
      <xdr:rowOff>144982</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3245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21809</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3223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77319</xdr:rowOff>
    </xdr:from>
    <xdr:to>
      <xdr:col>81</xdr:col>
      <xdr:colOff>101600</xdr:colOff>
      <xdr:row>78</xdr:row>
      <xdr:rowOff>7469</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27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170046</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3371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95092</xdr:rowOff>
    </xdr:from>
    <xdr:to>
      <xdr:col>76</xdr:col>
      <xdr:colOff>165100</xdr:colOff>
      <xdr:row>78</xdr:row>
      <xdr:rowOff>25242</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296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16369</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3389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66489</xdr:rowOff>
    </xdr:from>
    <xdr:to>
      <xdr:col>72</xdr:col>
      <xdr:colOff>38100</xdr:colOff>
      <xdr:row>77</xdr:row>
      <xdr:rowOff>168089</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268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159216</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3360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57576</xdr:rowOff>
    </xdr:from>
    <xdr:to>
      <xdr:col>67</xdr:col>
      <xdr:colOff>101600</xdr:colOff>
      <xdr:row>77</xdr:row>
      <xdr:rowOff>159176</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259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150303</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3351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46458</xdr:rowOff>
    </xdr:from>
    <xdr:to>
      <xdr:col>85</xdr:col>
      <xdr:colOff>127000</xdr:colOff>
      <xdr:row>98</xdr:row>
      <xdr:rowOff>55911</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5481300" y="16848558"/>
          <a:ext cx="838200" cy="9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2398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33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46458</xdr:rowOff>
    </xdr:from>
    <xdr:to>
      <xdr:col>81</xdr:col>
      <xdr:colOff>50800</xdr:colOff>
      <xdr:row>98</xdr:row>
      <xdr:rowOff>69853</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4592300" y="16848558"/>
          <a:ext cx="889000" cy="23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104779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563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56424</xdr:rowOff>
    </xdr:from>
    <xdr:to>
      <xdr:col>76</xdr:col>
      <xdr:colOff>114300</xdr:colOff>
      <xdr:row>98</xdr:row>
      <xdr:rowOff>69853</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858524"/>
          <a:ext cx="889000" cy="1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98644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5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45538</xdr:rowOff>
    </xdr:from>
    <xdr:to>
      <xdr:col>71</xdr:col>
      <xdr:colOff>177800</xdr:colOff>
      <xdr:row>98</xdr:row>
      <xdr:rowOff>56424</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a:off x="12814300" y="16847638"/>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85383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5111</xdr:rowOff>
    </xdr:from>
    <xdr:to>
      <xdr:col>85</xdr:col>
      <xdr:colOff>177800</xdr:colOff>
      <xdr:row>98</xdr:row>
      <xdr:rowOff>106711</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07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129398</xdr:rowOff>
    </xdr:from>
    <xdr:ext cx="534377"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760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167108</xdr:rowOff>
    </xdr:from>
    <xdr:to>
      <xdr:col>81</xdr:col>
      <xdr:colOff>101600</xdr:colOff>
      <xdr:row>98</xdr:row>
      <xdr:rowOff>97258</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797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88385</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890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19053</xdr:rowOff>
    </xdr:from>
    <xdr:to>
      <xdr:col>76</xdr:col>
      <xdr:colOff>165100</xdr:colOff>
      <xdr:row>98</xdr:row>
      <xdr:rowOff>120653</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821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111780</xdr:rowOff>
    </xdr:from>
    <xdr:ext cx="534377"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325111" y="16913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5624</xdr:rowOff>
    </xdr:from>
    <xdr:to>
      <xdr:col>72</xdr:col>
      <xdr:colOff>38100</xdr:colOff>
      <xdr:row>98</xdr:row>
      <xdr:rowOff>107224</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807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98351</xdr:rowOff>
    </xdr:from>
    <xdr:ext cx="534377"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36111" y="16900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166188</xdr:rowOff>
    </xdr:from>
    <xdr:to>
      <xdr:col>67</xdr:col>
      <xdr:colOff>101600</xdr:colOff>
      <xdr:row>98</xdr:row>
      <xdr:rowOff>96338</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796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112865</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572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33</xdr:row>
      <xdr:rowOff>143652</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21323300" y="5801502"/>
          <a:ext cx="838200" cy="983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67653</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582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33</xdr:row>
      <xdr:rowOff>92852</xdr:rowOff>
    </xdr:from>
    <xdr:to>
      <xdr:col>116</xdr:col>
      <xdr:colOff>114300</xdr:colOff>
      <xdr:row>34</xdr:row>
      <xdr:rowOff>23002</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575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32</xdr:row>
      <xdr:rowOff>115729</xdr:rowOff>
    </xdr:from>
    <xdr:ext cx="534377"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5602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43917</xdr:rowOff>
    </xdr:from>
    <xdr:to>
      <xdr:col>102</xdr:col>
      <xdr:colOff>114300</xdr:colOff>
      <xdr:row>59</xdr:row>
      <xdr:rowOff>44450</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10159467"/>
          <a:ext cx="889000" cy="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8386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9781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164567</xdr:rowOff>
    </xdr:from>
    <xdr:to>
      <xdr:col>98</xdr:col>
      <xdr:colOff>38100</xdr:colOff>
      <xdr:row>59</xdr:row>
      <xdr:rowOff>94717</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10108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59</xdr:row>
      <xdr:rowOff>85844</xdr:rowOff>
    </xdr:from>
    <xdr:ext cx="313932"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499333" y="102013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80177</xdr:rowOff>
    </xdr:from>
    <xdr:to>
      <xdr:col>116</xdr:col>
      <xdr:colOff>63500</xdr:colOff>
      <xdr:row>75</xdr:row>
      <xdr:rowOff>158381</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21323300" y="12938927"/>
          <a:ext cx="838200" cy="78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23742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53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80177</xdr:rowOff>
    </xdr:from>
    <xdr:to>
      <xdr:col>111</xdr:col>
      <xdr:colOff>177800</xdr:colOff>
      <xdr:row>75</xdr:row>
      <xdr:rowOff>136756</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flipV="1">
          <a:off x="20434300" y="12938927"/>
          <a:ext cx="889000" cy="56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040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136756</xdr:rowOff>
    </xdr:from>
    <xdr:to>
      <xdr:col>107</xdr:col>
      <xdr:colOff>50800</xdr:colOff>
      <xdr:row>75</xdr:row>
      <xdr:rowOff>164471</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2995506"/>
          <a:ext cx="889000" cy="27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74</xdr:row>
      <xdr:rowOff>13101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2700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164471</xdr:rowOff>
    </xdr:from>
    <xdr:to>
      <xdr:col>102</xdr:col>
      <xdr:colOff>114300</xdr:colOff>
      <xdr:row>75</xdr:row>
      <xdr:rowOff>166016</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flipV="1">
          <a:off x="18656300" y="13023221"/>
          <a:ext cx="889000" cy="1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38371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2725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36020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2723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107581</xdr:rowOff>
    </xdr:from>
    <xdr:to>
      <xdr:col>116</xdr:col>
      <xdr:colOff>114300</xdr:colOff>
      <xdr:row>76</xdr:row>
      <xdr:rowOff>37731</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2966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130458</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28177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29377</xdr:rowOff>
    </xdr:from>
    <xdr:to>
      <xdr:col>112</xdr:col>
      <xdr:colOff>38100</xdr:colOff>
      <xdr:row>75</xdr:row>
      <xdr:rowOff>130977</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888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147504</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663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85956</xdr:rowOff>
    </xdr:from>
    <xdr:to>
      <xdr:col>107</xdr:col>
      <xdr:colOff>101600</xdr:colOff>
      <xdr:row>76</xdr:row>
      <xdr:rowOff>16106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944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76</xdr:row>
      <xdr:rowOff>7233</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30374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113671</xdr:rowOff>
    </xdr:from>
    <xdr:to>
      <xdr:col>102</xdr:col>
      <xdr:colOff>165100</xdr:colOff>
      <xdr:row>76</xdr:row>
      <xdr:rowOff>43821</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972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34948</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3065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115216</xdr:rowOff>
    </xdr:from>
    <xdr:to>
      <xdr:col>98</xdr:col>
      <xdr:colOff>38100</xdr:colOff>
      <xdr:row>76</xdr:row>
      <xdr:rowOff>45366</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973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36493</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3066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年度発生の</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月豪雨による影響で令和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までは高い水準が続いていたが、その後は大きな災害もなく一定落ち着いてきている。補助費等、物件費については、類似団体に比べ低い水準ではあるが、共同施設の改修に伴う一部事務組合への負担金の増加、物価高騰の影響や外部委託の増加により上昇傾向にあるため、比率の上昇を抑えていきたい。普通建設事業費については、新規整備を制限し比率の上昇を抑制してきたが、今後、老朽化した公共施設の改修や建て替え、除却を進めていくうえで上昇が見込まれる。これに合わせて、公債費の比率の上昇も見込まれるため、計画的な事業執行に努めていく。投資及び出資金の比率上昇は、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に簡易水道事業会計及び漁業集落排水処理事業会計が法適用へ移行したことによる出資金の支出が要因となっており、単年的な上昇のため特に問題視はしていない。繰出金については、公営企業会計への補助費等も含め、赤字補てんが増加傾向にあるため、利用料金の改定など今後の経営の在り方についても検討が必要となってい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高知県大月町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4,348
4,292
102.73
5,685,467
5,416,496
247,028
3,004,753
5,154,175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9.6
12.5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3778</xdr:rowOff>
    </xdr:from>
    <xdr:to>
      <xdr:col>24</xdr:col>
      <xdr:colOff>63500</xdr:colOff>
      <xdr:row>38</xdr:row>
      <xdr:rowOff>14103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518878"/>
          <a:ext cx="838200" cy="1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161917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162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8827</xdr:rowOff>
    </xdr:from>
    <xdr:to>
      <xdr:col>19</xdr:col>
      <xdr:colOff>177800</xdr:colOff>
      <xdr:row>38</xdr:row>
      <xdr:rowOff>14103</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523927"/>
          <a:ext cx="889000" cy="5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106500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0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7360</xdr:rowOff>
    </xdr:from>
    <xdr:to>
      <xdr:col>15</xdr:col>
      <xdr:colOff>50800</xdr:colOff>
      <xdr:row>38</xdr:row>
      <xdr:rowOff>8827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522460"/>
          <a:ext cx="889000" cy="1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111644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7360</xdr:rowOff>
    </xdr:from>
    <xdr:to>
      <xdr:col>10</xdr:col>
      <xdr:colOff>114300</xdr:colOff>
      <xdr:row>38</xdr:row>
      <xdr:rowOff>19323</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522460"/>
          <a:ext cx="889000" cy="11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125417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127588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124428</xdr:rowOff>
    </xdr:from>
    <xdr:to>
      <xdr:col>24</xdr:col>
      <xdr:colOff>114300</xdr:colOff>
      <xdr:row>38</xdr:row>
      <xdr:rowOff>54578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68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39355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83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134753</xdr:rowOff>
    </xdr:from>
    <xdr:to>
      <xdr:col>20</xdr:col>
      <xdr:colOff>38100</xdr:colOff>
      <xdr:row>38</xdr:row>
      <xdr:rowOff>64903</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78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56030</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71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129477</xdr:rowOff>
    </xdr:from>
    <xdr:to>
      <xdr:col>15</xdr:col>
      <xdr:colOff>101600</xdr:colOff>
      <xdr:row>38</xdr:row>
      <xdr:rowOff>59627</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7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50754</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65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128010</xdr:rowOff>
    </xdr:from>
    <xdr:to>
      <xdr:col>10</xdr:col>
      <xdr:colOff>165100</xdr:colOff>
      <xdr:row>38</xdr:row>
      <xdr:rowOff>58159</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7166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49287</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56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139973</xdr:rowOff>
    </xdr:from>
    <xdr:to>
      <xdr:col>6</xdr:col>
      <xdr:colOff>38100</xdr:colOff>
      <xdr:row>38</xdr:row>
      <xdr:rowOff>70123</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83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61250</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76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155351</xdr:rowOff>
    </xdr:from>
    <xdr:to>
      <xdr:col>24</xdr:col>
      <xdr:colOff>63500</xdr:colOff>
      <xdr:row>57</xdr:row>
      <xdr:rowOff>156218</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28001"/>
          <a:ext cx="838200" cy="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156218</xdr:rowOff>
    </xdr:from>
    <xdr:to>
      <xdr:col>19</xdr:col>
      <xdr:colOff>177800</xdr:colOff>
      <xdr:row>57</xdr:row>
      <xdr:rowOff>158247</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28868"/>
          <a:ext cx="889000" cy="2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158247</xdr:rowOff>
    </xdr:from>
    <xdr:to>
      <xdr:col>15</xdr:col>
      <xdr:colOff>50800</xdr:colOff>
      <xdr:row>58</xdr:row>
      <xdr:rowOff>3697</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30897"/>
          <a:ext cx="889000" cy="16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33185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34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107144</xdr:rowOff>
    </xdr:from>
    <xdr:to>
      <xdr:col>10</xdr:col>
      <xdr:colOff>114300</xdr:colOff>
      <xdr:row>58</xdr:row>
      <xdr:rowOff>3697</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79794"/>
          <a:ext cx="889000" cy="68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38051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639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104551</xdr:rowOff>
    </xdr:from>
    <xdr:to>
      <xdr:col>24</xdr:col>
      <xdr:colOff>114300</xdr:colOff>
      <xdr:row>58</xdr:row>
      <xdr:rowOff>34701</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77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105418</xdr:rowOff>
    </xdr:from>
    <xdr:to>
      <xdr:col>20</xdr:col>
      <xdr:colOff>38100</xdr:colOff>
      <xdr:row>58</xdr:row>
      <xdr:rowOff>35568</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26695</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970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107447</xdr:rowOff>
    </xdr:from>
    <xdr:to>
      <xdr:col>15</xdr:col>
      <xdr:colOff>101600</xdr:colOff>
      <xdr:row>58</xdr:row>
      <xdr:rowOff>37597</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80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28724</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972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124347</xdr:rowOff>
    </xdr:from>
    <xdr:to>
      <xdr:col>10</xdr:col>
      <xdr:colOff>165100</xdr:colOff>
      <xdr:row>58</xdr:row>
      <xdr:rowOff>54497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96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45624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989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56344</xdr:rowOff>
    </xdr:from>
    <xdr:to>
      <xdr:col>6</xdr:col>
      <xdr:colOff>38100</xdr:colOff>
      <xdr:row>57</xdr:row>
      <xdr:rowOff>157944</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828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3021</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04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53933</xdr:rowOff>
    </xdr:from>
    <xdr:to>
      <xdr:col>24</xdr:col>
      <xdr:colOff>63500</xdr:colOff>
      <xdr:row>76</xdr:row>
      <xdr:rowOff>73808</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084133"/>
          <a:ext cx="838200" cy="1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149724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37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73808</xdr:rowOff>
    </xdr:from>
    <xdr:to>
      <xdr:col>19</xdr:col>
      <xdr:colOff>177800</xdr:colOff>
      <xdr:row>76</xdr:row>
      <xdr:rowOff>116334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104008"/>
          <a:ext cx="889000" cy="42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115698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02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116334</xdr:rowOff>
    </xdr:from>
    <xdr:to>
      <xdr:col>15</xdr:col>
      <xdr:colOff>50800</xdr:colOff>
      <xdr:row>76</xdr:row>
      <xdr:rowOff>129116</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146534"/>
          <a:ext cx="889000" cy="12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158695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8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129116</xdr:rowOff>
    </xdr:from>
    <xdr:to>
      <xdr:col>10</xdr:col>
      <xdr:colOff>114300</xdr:colOff>
      <xdr:row>77</xdr:row>
      <xdr:rowOff>46062</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159316"/>
          <a:ext cx="889000" cy="883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167002</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2854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66696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3133</xdr:rowOff>
    </xdr:from>
    <xdr:to>
      <xdr:col>24</xdr:col>
      <xdr:colOff>114300</xdr:colOff>
      <xdr:row>76</xdr:row>
      <xdr:rowOff>104733</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033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153010</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01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271,263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23008</xdr:rowOff>
    </xdr:from>
    <xdr:to>
      <xdr:col>20</xdr:col>
      <xdr:colOff>38100</xdr:colOff>
      <xdr:row>76</xdr:row>
      <xdr:rowOff>124608</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053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115735</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1459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65534</xdr:rowOff>
    </xdr:from>
    <xdr:to>
      <xdr:col>15</xdr:col>
      <xdr:colOff>101600</xdr:colOff>
      <xdr:row>76</xdr:row>
      <xdr:rowOff>167134</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095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12211</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870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78316</xdr:rowOff>
    </xdr:from>
    <xdr:to>
      <xdr:col>10</xdr:col>
      <xdr:colOff>165100</xdr:colOff>
      <xdr:row>77</xdr:row>
      <xdr:rowOff>8466</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10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171043</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201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166712</xdr:rowOff>
    </xdr:from>
    <xdr:to>
      <xdr:col>6</xdr:col>
      <xdr:colOff>38100</xdr:colOff>
      <xdr:row>77</xdr:row>
      <xdr:rowOff>96862</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196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87989</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2896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64049</xdr:rowOff>
    </xdr:from>
    <xdr:to>
      <xdr:col>24</xdr:col>
      <xdr:colOff>63500</xdr:colOff>
      <xdr:row>97</xdr:row>
      <xdr:rowOff>155800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694699"/>
          <a:ext cx="838200" cy="917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33751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64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155800</xdr:rowOff>
    </xdr:from>
    <xdr:to>
      <xdr:col>19</xdr:col>
      <xdr:colOff>177800</xdr:colOff>
      <xdr:row>98</xdr:row>
      <xdr:rowOff>35438</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86450"/>
          <a:ext cx="889000" cy="5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29643</xdr:rowOff>
    </xdr:from>
    <xdr:to>
      <xdr:col>15</xdr:col>
      <xdr:colOff>50800</xdr:colOff>
      <xdr:row>98</xdr:row>
      <xdr:rowOff>35438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831743"/>
          <a:ext cx="889000" cy="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25454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29643</xdr:rowOff>
    </xdr:from>
    <xdr:to>
      <xdr:col>10</xdr:col>
      <xdr:colOff>114300</xdr:colOff>
      <xdr:row>98</xdr:row>
      <xdr:rowOff>54849</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31743"/>
          <a:ext cx="889000" cy="25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13249</xdr:rowOff>
    </xdr:from>
    <xdr:to>
      <xdr:col>24</xdr:col>
      <xdr:colOff>114300</xdr:colOff>
      <xdr:row>97</xdr:row>
      <xdr:rowOff>114849</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643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36126</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495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105000</xdr:rowOff>
    </xdr:from>
    <xdr:to>
      <xdr:col>20</xdr:col>
      <xdr:colOff>38100</xdr:colOff>
      <xdr:row>98</xdr:row>
      <xdr:rowOff>35150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3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26277</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828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156088</xdr:rowOff>
    </xdr:from>
    <xdr:to>
      <xdr:col>15</xdr:col>
      <xdr:colOff>101600</xdr:colOff>
      <xdr:row>98</xdr:row>
      <xdr:rowOff>86238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86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77365</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879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150293</xdr:rowOff>
    </xdr:from>
    <xdr:to>
      <xdr:col>10</xdr:col>
      <xdr:colOff>165100</xdr:colOff>
      <xdr:row>98</xdr:row>
      <xdr:rowOff>80443</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80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71570</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73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4049</xdr:rowOff>
    </xdr:from>
    <xdr:to>
      <xdr:col>6</xdr:col>
      <xdr:colOff>38100</xdr:colOff>
      <xdr:row>98</xdr:row>
      <xdr:rowOff>105649</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806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96776</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898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147834</xdr:rowOff>
    </xdr:from>
    <xdr:to>
      <xdr:col>55</xdr:col>
      <xdr:colOff>0</xdr:colOff>
      <xdr:row>58</xdr:row>
      <xdr:rowOff>167903</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10091934"/>
          <a:ext cx="838200" cy="20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143639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44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147834</xdr:rowOff>
    </xdr:from>
    <xdr:to>
      <xdr:col>50</xdr:col>
      <xdr:colOff>114300</xdr:colOff>
      <xdr:row>58</xdr:row>
      <xdr:rowOff>148609</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10091934"/>
          <a:ext cx="889000" cy="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148609</xdr:rowOff>
    </xdr:from>
    <xdr:to>
      <xdr:col>45</xdr:col>
      <xdr:colOff>177800</xdr:colOff>
      <xdr:row>58</xdr:row>
      <xdr:rowOff>160880</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10092709"/>
          <a:ext cx="889000" cy="1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83941</xdr:rowOff>
    </xdr:from>
    <xdr:to>
      <xdr:col>41</xdr:col>
      <xdr:colOff>50800</xdr:colOff>
      <xdr:row>58</xdr:row>
      <xdr:rowOff>160880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10028041"/>
          <a:ext cx="889000" cy="76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80039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6812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117103</xdr:rowOff>
    </xdr:from>
    <xdr:to>
      <xdr:col>55</xdr:col>
      <xdr:colOff>50800</xdr:colOff>
      <xdr:row>59</xdr:row>
      <xdr:rowOff>47253</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061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32030</xdr:rowOff>
    </xdr:from>
    <xdr:ext cx="534377"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976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97034</xdr:rowOff>
    </xdr:from>
    <xdr:to>
      <xdr:col>50</xdr:col>
      <xdr:colOff>165100</xdr:colOff>
      <xdr:row>59</xdr:row>
      <xdr:rowOff>27184</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04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18311</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72111" y="10133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97809</xdr:rowOff>
    </xdr:from>
    <xdr:to>
      <xdr:col>46</xdr:col>
      <xdr:colOff>38100</xdr:colOff>
      <xdr:row>59</xdr:row>
      <xdr:rowOff>27959</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041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19086</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10134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110080</xdr:rowOff>
    </xdr:from>
    <xdr:to>
      <xdr:col>41</xdr:col>
      <xdr:colOff>101600</xdr:colOff>
      <xdr:row>59</xdr:row>
      <xdr:rowOff>40230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5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31357</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10146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33141</xdr:rowOff>
    </xdr:from>
    <xdr:to>
      <xdr:col>36</xdr:col>
      <xdr:colOff>165100</xdr:colOff>
      <xdr:row>58</xdr:row>
      <xdr:rowOff>134741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77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125868</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10069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94621</xdr:rowOff>
    </xdr:from>
    <xdr:to>
      <xdr:col>55</xdr:col>
      <xdr:colOff>0</xdr:colOff>
      <xdr:row>78</xdr:row>
      <xdr:rowOff>155263</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67721"/>
          <a:ext cx="838200" cy="60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94621</xdr:rowOff>
    </xdr:from>
    <xdr:to>
      <xdr:col>50</xdr:col>
      <xdr:colOff>114300</xdr:colOff>
      <xdr:row>78</xdr:row>
      <xdr:rowOff>165577</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467721"/>
          <a:ext cx="889000" cy="7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17612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4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137384</xdr:rowOff>
    </xdr:from>
    <xdr:to>
      <xdr:col>45</xdr:col>
      <xdr:colOff>177800</xdr:colOff>
      <xdr:row>78</xdr:row>
      <xdr:rowOff>165577</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510484"/>
          <a:ext cx="889000" cy="28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121960</xdr:rowOff>
    </xdr:from>
    <xdr:to>
      <xdr:col>41</xdr:col>
      <xdr:colOff>50800</xdr:colOff>
      <xdr:row>78</xdr:row>
      <xdr:rowOff>137384</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495060"/>
          <a:ext cx="889000" cy="1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39257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069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26695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104463</xdr:rowOff>
    </xdr:from>
    <xdr:to>
      <xdr:col>55</xdr:col>
      <xdr:colOff>50800</xdr:colOff>
      <xdr:row>79</xdr:row>
      <xdr:rowOff>34613</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77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19390</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92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43821</xdr:rowOff>
    </xdr:from>
    <xdr:to>
      <xdr:col>50</xdr:col>
      <xdr:colOff>165100</xdr:colOff>
      <xdr:row>78</xdr:row>
      <xdr:rowOff>145421</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416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136548</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509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114777</xdr:rowOff>
    </xdr:from>
    <xdr:to>
      <xdr:col>46</xdr:col>
      <xdr:colOff>38100</xdr:colOff>
      <xdr:row>79</xdr:row>
      <xdr:rowOff>44927</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487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36054</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580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86584</xdr:rowOff>
    </xdr:from>
    <xdr:to>
      <xdr:col>41</xdr:col>
      <xdr:colOff>101600</xdr:colOff>
      <xdr:row>79</xdr:row>
      <xdr:rowOff>16734</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459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7861</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552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71160</xdr:rowOff>
    </xdr:from>
    <xdr:to>
      <xdr:col>36</xdr:col>
      <xdr:colOff>165100</xdr:colOff>
      <xdr:row>79</xdr:row>
      <xdr:rowOff>1310</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44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163887</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53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98596</xdr:rowOff>
    </xdr:from>
    <xdr:to>
      <xdr:col>55</xdr:col>
      <xdr:colOff>0</xdr:colOff>
      <xdr:row>98</xdr:row>
      <xdr:rowOff>111323</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900696"/>
          <a:ext cx="838200" cy="12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111527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570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111323</xdr:rowOff>
    </xdr:from>
    <xdr:to>
      <xdr:col>50</xdr:col>
      <xdr:colOff>114300</xdr:colOff>
      <xdr:row>98</xdr:row>
      <xdr:rowOff>112472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913423"/>
          <a:ext cx="8890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51136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51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112472</xdr:rowOff>
    </xdr:from>
    <xdr:to>
      <xdr:col>45</xdr:col>
      <xdr:colOff>177800</xdr:colOff>
      <xdr:row>98</xdr:row>
      <xdr:rowOff>112826</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914572"/>
          <a:ext cx="889000" cy="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62510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55914</xdr:rowOff>
    </xdr:from>
    <xdr:to>
      <xdr:col>41</xdr:col>
      <xdr:colOff>50800</xdr:colOff>
      <xdr:row>98</xdr:row>
      <xdr:rowOff>112826</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a:off x="6972300" y="16858014"/>
          <a:ext cx="889000" cy="56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75888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535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84765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543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47796</xdr:rowOff>
    </xdr:from>
    <xdr:to>
      <xdr:col>55</xdr:col>
      <xdr:colOff>50800</xdr:colOff>
      <xdr:row>98</xdr:row>
      <xdr:rowOff>149396</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849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134173</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64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60523</xdr:rowOff>
    </xdr:from>
    <xdr:to>
      <xdr:col>50</xdr:col>
      <xdr:colOff>165100</xdr:colOff>
      <xdr:row>98</xdr:row>
      <xdr:rowOff>162123</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862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153250</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955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61672</xdr:rowOff>
    </xdr:from>
    <xdr:to>
      <xdr:col>46</xdr:col>
      <xdr:colOff>38100</xdr:colOff>
      <xdr:row>98</xdr:row>
      <xdr:rowOff>163272</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863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154399</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956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62026</xdr:rowOff>
    </xdr:from>
    <xdr:to>
      <xdr:col>41</xdr:col>
      <xdr:colOff>101600</xdr:colOff>
      <xdr:row>98</xdr:row>
      <xdr:rowOff>163626</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86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154753</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94111" y="16956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5114</xdr:rowOff>
    </xdr:from>
    <xdr:to>
      <xdr:col>36</xdr:col>
      <xdr:colOff>165100</xdr:colOff>
      <xdr:row>98</xdr:row>
      <xdr:rowOff>106714</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807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97841</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899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131207</xdr:rowOff>
    </xdr:from>
    <xdr:to>
      <xdr:col>85</xdr:col>
      <xdr:colOff>127000</xdr:colOff>
      <xdr:row>38</xdr:row>
      <xdr:rowOff>7858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474857"/>
          <a:ext cx="838200" cy="48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64710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08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171361</xdr:rowOff>
    </xdr:from>
    <xdr:to>
      <xdr:col>81</xdr:col>
      <xdr:colOff>50800</xdr:colOff>
      <xdr:row>38</xdr:row>
      <xdr:rowOff>7858</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15011"/>
          <a:ext cx="889000" cy="7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171361</xdr:rowOff>
    </xdr:from>
    <xdr:to>
      <xdr:col>76</xdr:col>
      <xdr:colOff>114300</xdr:colOff>
      <xdr:row>38</xdr:row>
      <xdr:rowOff>51753</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15011"/>
          <a:ext cx="889000" cy="51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63321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35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11737</xdr:rowOff>
    </xdr:from>
    <xdr:to>
      <xdr:col>71</xdr:col>
      <xdr:colOff>177800</xdr:colOff>
      <xdr:row>38</xdr:row>
      <xdr:rowOff>51753</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26837"/>
          <a:ext cx="889000" cy="40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80407</xdr:rowOff>
    </xdr:from>
    <xdr:to>
      <xdr:col>85</xdr:col>
      <xdr:colOff>177800</xdr:colOff>
      <xdr:row>38</xdr:row>
      <xdr:rowOff>10557</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24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103284</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275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128509</xdr:rowOff>
    </xdr:from>
    <xdr:to>
      <xdr:col>81</xdr:col>
      <xdr:colOff>101600</xdr:colOff>
      <xdr:row>38</xdr:row>
      <xdr:rowOff>58658</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72159"/>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49785</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64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120561</xdr:rowOff>
    </xdr:from>
    <xdr:to>
      <xdr:col>76</xdr:col>
      <xdr:colOff>165100</xdr:colOff>
      <xdr:row>38</xdr:row>
      <xdr:rowOff>50712</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6421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41838</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56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953</xdr:rowOff>
    </xdr:from>
    <xdr:to>
      <xdr:col>72</xdr:col>
      <xdr:colOff>38100</xdr:colOff>
      <xdr:row>38</xdr:row>
      <xdr:rowOff>102553</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516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93680</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608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132387</xdr:rowOff>
    </xdr:from>
    <xdr:to>
      <xdr:col>67</xdr:col>
      <xdr:colOff>101600</xdr:colOff>
      <xdr:row>38</xdr:row>
      <xdr:rowOff>62537</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7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53664</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68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667</xdr:rowOff>
    </xdr:from>
    <xdr:to>
      <xdr:col>85</xdr:col>
      <xdr:colOff>127000</xdr:colOff>
      <xdr:row>59</xdr:row>
      <xdr:rowOff>3064</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116217"/>
          <a:ext cx="838200" cy="2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3064</xdr:rowOff>
    </xdr:from>
    <xdr:to>
      <xdr:col>81</xdr:col>
      <xdr:colOff>50800</xdr:colOff>
      <xdr:row>59</xdr:row>
      <xdr:rowOff>17345</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4592300" y="10118614"/>
          <a:ext cx="889000" cy="14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16617</xdr:rowOff>
    </xdr:from>
    <xdr:to>
      <xdr:col>76</xdr:col>
      <xdr:colOff>114300</xdr:colOff>
      <xdr:row>59</xdr:row>
      <xdr:rowOff>17345</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10132167"/>
          <a:ext cx="889000" cy="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6777</xdr:rowOff>
    </xdr:from>
    <xdr:to>
      <xdr:col>71</xdr:col>
      <xdr:colOff>177800</xdr:colOff>
      <xdr:row>59</xdr:row>
      <xdr:rowOff>16617</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2814300" y="10122327"/>
          <a:ext cx="889000" cy="9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110009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9711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108890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9710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121317</xdr:rowOff>
    </xdr:from>
    <xdr:to>
      <xdr:col>85</xdr:col>
      <xdr:colOff>177800</xdr:colOff>
      <xdr:row>59</xdr:row>
      <xdr:rowOff>51467</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10065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36244</xdr:rowOff>
    </xdr:from>
    <xdr:ext cx="534377"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80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123714</xdr:rowOff>
    </xdr:from>
    <xdr:to>
      <xdr:col>81</xdr:col>
      <xdr:colOff>101600</xdr:colOff>
      <xdr:row>59</xdr:row>
      <xdr:rowOff>53864</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67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59</xdr:row>
      <xdr:rowOff>44991</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60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137995</xdr:rowOff>
    </xdr:from>
    <xdr:to>
      <xdr:col>76</xdr:col>
      <xdr:colOff>165100</xdr:colOff>
      <xdr:row>59</xdr:row>
      <xdr:rowOff>68145</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8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59</xdr:row>
      <xdr:rowOff>59272</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74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137267</xdr:rowOff>
    </xdr:from>
    <xdr:to>
      <xdr:col>72</xdr:col>
      <xdr:colOff>38100</xdr:colOff>
      <xdr:row>59</xdr:row>
      <xdr:rowOff>67417</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10081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59</xdr:row>
      <xdr:rowOff>58544</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36111" y="10174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127427</xdr:rowOff>
    </xdr:from>
    <xdr:to>
      <xdr:col>67</xdr:col>
      <xdr:colOff>101600</xdr:colOff>
      <xdr:row>59</xdr:row>
      <xdr:rowOff>57577</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10071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59</xdr:row>
      <xdr:rowOff>48704</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10164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24853</xdr:rowOff>
    </xdr:from>
    <xdr:to>
      <xdr:col>85</xdr:col>
      <xdr:colOff>127000</xdr:colOff>
      <xdr:row>79</xdr:row>
      <xdr:rowOff>28299</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5481300" y="13569403"/>
          <a:ext cx="838200" cy="3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159707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361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7596</xdr:rowOff>
    </xdr:from>
    <xdr:to>
      <xdr:col>81</xdr:col>
      <xdr:colOff>50800</xdr:colOff>
      <xdr:row>79</xdr:row>
      <xdr:rowOff>24853</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552146"/>
          <a:ext cx="889000" cy="17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79224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280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169509</xdr:rowOff>
    </xdr:from>
    <xdr:to>
      <xdr:col>76</xdr:col>
      <xdr:colOff>114300</xdr:colOff>
      <xdr:row>79</xdr:row>
      <xdr:rowOff>7596</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3703300" y="13542609"/>
          <a:ext cx="889000" cy="9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52995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99560</xdr:rowOff>
    </xdr:from>
    <xdr:to>
      <xdr:col>71</xdr:col>
      <xdr:colOff>177800</xdr:colOff>
      <xdr:row>78</xdr:row>
      <xdr:rowOff>169509</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472660"/>
          <a:ext cx="889000" cy="6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54379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598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56422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148949</xdr:rowOff>
    </xdr:from>
    <xdr:to>
      <xdr:col>85</xdr:col>
      <xdr:colOff>177800</xdr:colOff>
      <xdr:row>79</xdr:row>
      <xdr:rowOff>79099</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522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115258</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488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145503</xdr:rowOff>
    </xdr:from>
    <xdr:to>
      <xdr:col>81</xdr:col>
      <xdr:colOff>101600</xdr:colOff>
      <xdr:row>79</xdr:row>
      <xdr:rowOff>75653</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18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66780</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611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128246</xdr:rowOff>
    </xdr:from>
    <xdr:to>
      <xdr:col>76</xdr:col>
      <xdr:colOff>165100</xdr:colOff>
      <xdr:row>79</xdr:row>
      <xdr:rowOff>58396</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501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74923</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25111" y="13276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118709</xdr:rowOff>
    </xdr:from>
    <xdr:to>
      <xdr:col>72</xdr:col>
      <xdr:colOff>38100</xdr:colOff>
      <xdr:row>79</xdr:row>
      <xdr:rowOff>48859</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49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65386</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36111" y="13267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48760</xdr:rowOff>
    </xdr:from>
    <xdr:to>
      <xdr:col>67</xdr:col>
      <xdr:colOff>101600</xdr:colOff>
      <xdr:row>78</xdr:row>
      <xdr:rowOff>150360</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42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166887</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197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94182</xdr:rowOff>
    </xdr:from>
    <xdr:to>
      <xdr:col>85</xdr:col>
      <xdr:colOff>127000</xdr:colOff>
      <xdr:row>97</xdr:row>
      <xdr:rowOff>128119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724832"/>
          <a:ext cx="838200" cy="33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18873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478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128119</xdr:rowOff>
    </xdr:from>
    <xdr:to>
      <xdr:col>81</xdr:col>
      <xdr:colOff>50800</xdr:colOff>
      <xdr:row>97</xdr:row>
      <xdr:rowOff>145892</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4592300" y="16758769"/>
          <a:ext cx="889000" cy="17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125706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413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117289</xdr:rowOff>
    </xdr:from>
    <xdr:to>
      <xdr:col>76</xdr:col>
      <xdr:colOff>114300</xdr:colOff>
      <xdr:row>97</xdr:row>
      <xdr:rowOff>145892</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3703300" y="16747939"/>
          <a:ext cx="889000" cy="28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128706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4164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108376</xdr:rowOff>
    </xdr:from>
    <xdr:to>
      <xdr:col>71</xdr:col>
      <xdr:colOff>177800</xdr:colOff>
      <xdr:row>97</xdr:row>
      <xdr:rowOff>117289</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a:off x="12814300" y="16739026"/>
          <a:ext cx="889000" cy="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154756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43382</xdr:rowOff>
    </xdr:from>
    <xdr:to>
      <xdr:col>85</xdr:col>
      <xdr:colOff>177800</xdr:colOff>
      <xdr:row>97</xdr:row>
      <xdr:rowOff>144982</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674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21809</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652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77319</xdr:rowOff>
    </xdr:from>
    <xdr:to>
      <xdr:col>81</xdr:col>
      <xdr:colOff>101600</xdr:colOff>
      <xdr:row>98</xdr:row>
      <xdr:rowOff>7469</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707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170046</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800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95092</xdr:rowOff>
    </xdr:from>
    <xdr:to>
      <xdr:col>76</xdr:col>
      <xdr:colOff>165100</xdr:colOff>
      <xdr:row>98</xdr:row>
      <xdr:rowOff>25242</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725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16369</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818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66489</xdr:rowOff>
    </xdr:from>
    <xdr:to>
      <xdr:col>72</xdr:col>
      <xdr:colOff>38100</xdr:colOff>
      <xdr:row>97</xdr:row>
      <xdr:rowOff>168089</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697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159216</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789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57576</xdr:rowOff>
    </xdr:from>
    <xdr:to>
      <xdr:col>67</xdr:col>
      <xdr:colOff>101600</xdr:colOff>
      <xdr:row>97</xdr:row>
      <xdr:rowOff>159176</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688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150303</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780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消防費については、南海トラフ地震対策として行っている住宅耐震化関連補助事業の増加が増額の主な要因となっている。衛生費については、共同施設の改修等に伴う一部事務組合への負担金、簡易水道事業会計が法適用へ移行したことによる出資金が増額の要因となっている。土木費の増額についても、同じく漁業集落排水処理事業会計の法適用以降に伴う出資金が要因となっている。公債費については、類似団体より低い水準ではあるが、今後、公共施設の老朽化に伴う改修や建て替えの大型ハード事業が予定されているため予断を許さない状況が続いていく。</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a:t>
          </a:r>
          <a:r>
            <a:rPr kumimoji="1" lang="en-US" altLang="ja-JP" sz="1400">
              <a:latin typeface="ＭＳ ゴシック" pitchFamily="49" charset="-128"/>
              <a:ea typeface="ＭＳ ゴシック" pitchFamily="49" charset="-128"/>
            </a:rPr>
            <a:t>6</a:t>
          </a:r>
          <a:r>
            <a:rPr kumimoji="1" lang="ja-JP" altLang="en-US" sz="1400">
              <a:latin typeface="ＭＳ ゴシック" pitchFamily="49" charset="-128"/>
              <a:ea typeface="ＭＳ ゴシック" pitchFamily="49" charset="-128"/>
            </a:rPr>
            <a:t>年度は、給与改定による人件費の増額、物価高騰に伴う物件費の増額や公営企業会計の法適用移行に伴う出資金の増額により実質単年度収支はマイナスとなった。交付税は伸びているものの、今後も人件費や社会保障費の増加、物価・金利の上昇など避けがたい歳出の増加が見込まれるため、経常経費の削減と自主財源の確保に努め、健全な財政運営を目指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特別養護老人ホーム特別会計では、施設建設時の起債償還に限らず、サービス収入の減少、人件費や維持補修費等の増加により運営面でも赤字が増えていることから、今後の経営体制について検討していく必要があ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簡易水道事業会計では、現在建設中の春遠ダムの費用は料金収入では当然補えていない。施設の老朽化に加え、給水人口が減少していくのは確実なためますます厳しい経営状況となっていく。</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病院事業会計についても、給与改定による人件費の増額や物価高騰の影響により、一般会計からの赤字補てん繰入金が増加している。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その他の会計でも、赤字補てん繰出金により、普通会計の財政を圧迫している状況が続いているが、比率面においては正常な範囲で推移していくものと考えている。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元利償還金については、統合保育所整備事業の償還開始等により増加し、今後も公共施設の老朽化に伴う改修、建て替えの大型ハード事業を控えていることから増加が見込まれる。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実質公債費比率も</a:t>
          </a:r>
          <a:r>
            <a:rPr kumimoji="1" lang="en-US" altLang="ja-JP" sz="1400">
              <a:latin typeface="ＭＳ ゴシック" pitchFamily="49" charset="-128"/>
              <a:ea typeface="ＭＳ ゴシック" pitchFamily="49" charset="-128"/>
            </a:rPr>
            <a:t>9.6</a:t>
          </a:r>
          <a:r>
            <a:rPr kumimoji="1" lang="ja-JP" altLang="en-US" sz="1400">
              <a:latin typeface="ＭＳ ゴシック" pitchFamily="49" charset="-128"/>
              <a:ea typeface="ＭＳ ゴシック" pitchFamily="49" charset="-128"/>
            </a:rPr>
            <a:t>％と高い水準となっていることから、有利起債の積極的活用や長期起債の活用、事業の優先度を精査し、計画的に事業実施することで借入額の抑制を図る。</a:t>
          </a:r>
          <a:endParaRPr kumimoji="1" lang="en-US" altLang="ja-JP"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満期一括償還による起債の発行を行っていないため該当なし。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高知県大月町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令和</a:t>
          </a:r>
          <a:r>
            <a:rPr kumimoji="1" lang="en-US" altLang="ja-JP" sz="1400">
              <a:latin typeface="ＭＳ ゴシック" pitchFamily="49" charset="-128"/>
              <a:ea typeface="ＭＳ ゴシック" pitchFamily="49" charset="-128"/>
            </a:rPr>
            <a:t>6</a:t>
          </a:r>
          <a:r>
            <a:rPr kumimoji="1" lang="ja-JP" altLang="en-US" sz="1400">
              <a:latin typeface="ＭＳ ゴシック" pitchFamily="49" charset="-128"/>
              <a:ea typeface="ＭＳ ゴシック" pitchFamily="49" charset="-128"/>
            </a:rPr>
            <a:t>年度は公営企業会計において法適用に移行したことによる出資金の増加によって財政調整基金の取崩しが増え、充当可能財源等が減少したため比率上昇となった。一部償還終了に伴い地方債の現在高は減少しており、ふるさと納税等による基金は増加傾向にあるが、公営企業債等繰入額は今後も増加する見込みであることや、ふるさと納税については将来的に不透明なため今後の動向に注意が必要であると考え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今後も大型事業が控えていることから、事業の優先度や効果を検証し、有利起債の活用に努め、基準財政需要額算入見込額を確保する。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高知県大月町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・基金全体については、令和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百万円減の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2,111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百万円となった。これは、公営企業会計の法適用移行に伴う出資金の増額が主な要因となり、財政調整基金の取崩しが増額となったことが主な要因である。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・財政調整基金については、平成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年の西日本豪雨により突発的に多額の財政需要が発生した経緯や、近年全国的に多発している災害への備えとして必要となってくることから、標準財政規模の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％程度を目標とする。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・ふるさと応援基金：美しい自然環境を次世代に引き継ぐとともに、交流のまちとして、さらなる発展を遂げるために募った寄附（ふるさと納税）の寄附者の意向に沿う事業を実施するもの。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・地域情報通信基盤整備基金：地域情報通信基盤施設の維持管理に要する経費の財源に充てるもの。</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・ふるさと応援基金：地場産品の流通手段の一つとして、ふるさと納税返礼品等の財源に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百万円を充当した一方で、寄付額及び利子を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199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百万円積み立てたことにより増額した。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・地域情報通信基盤整備基金：光ケーブル使用料等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百万円を積み立てた一方で、情報通信施設機器更新事業の財源に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百万円充当したことにより減額となった。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・ふるさと応援基金：貴重な財源確保の手段であるため、有効に活用していく。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・公営企業会計の法適用移行に伴う出資金の増額が主な要因となり減額となった。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・普通交付税は伸びているため、事業の見直し等を検討し経常経費の抑制に努め、目標である標準財政規模の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％の早期達成を目指す。</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・起債の償還財源として取崩しを行ったため減額となった。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・現状としては、財政調整基金を優先しているため積み立てる計画はないが、措置率の低い起債については、財源に余裕があれば積極的に繰上げ償還を行っていく。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75" thickBot="1" x14ac:dyDescent="0.2">
      <c r="B2" s="170" t="s">
        <v>77</v>
      </c>
      <c r="C2" s="170"/>
      <c r="D2" s="171"/>
    </row>
    <row r="3" spans="1:119" ht="18.75" customHeight="1" thickBot="1" x14ac:dyDescent="0.2">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15">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5685467</v>
      </c>
      <c r="BO4" s="371"/>
      <c r="BP4" s="371"/>
      <c r="BQ4" s="371"/>
      <c r="BR4" s="371"/>
      <c r="BS4" s="371"/>
      <c r="BT4" s="371"/>
      <c r="BU4" s="372"/>
      <c r="BV4" s="370">
        <v>5678852</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8.1999999999999993</v>
      </c>
      <c r="CU4" s="377"/>
      <c r="CV4" s="377"/>
      <c r="CW4" s="377"/>
      <c r="CX4" s="377"/>
      <c r="CY4" s="377"/>
      <c r="CZ4" s="377"/>
      <c r="DA4" s="378"/>
      <c r="DB4" s="376">
        <v>10.6</v>
      </c>
      <c r="DC4" s="377"/>
      <c r="DD4" s="377"/>
      <c r="DE4" s="377"/>
      <c r="DF4" s="377"/>
      <c r="DG4" s="377"/>
      <c r="DH4" s="377"/>
      <c r="DI4" s="378"/>
    </row>
    <row r="5" spans="1:119" ht="18.75" customHeight="1" x14ac:dyDescent="0.15">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5416496</v>
      </c>
      <c r="BO5" s="408"/>
      <c r="BP5" s="408"/>
      <c r="BQ5" s="408"/>
      <c r="BR5" s="408"/>
      <c r="BS5" s="408"/>
      <c r="BT5" s="408"/>
      <c r="BU5" s="409"/>
      <c r="BV5" s="407">
        <v>5299820</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91.4</v>
      </c>
      <c r="CU5" s="405"/>
      <c r="CV5" s="405"/>
      <c r="CW5" s="405"/>
      <c r="CX5" s="405"/>
      <c r="CY5" s="405"/>
      <c r="CZ5" s="405"/>
      <c r="DA5" s="406"/>
      <c r="DB5" s="404">
        <v>90.7</v>
      </c>
      <c r="DC5" s="405"/>
      <c r="DD5" s="405"/>
      <c r="DE5" s="405"/>
      <c r="DF5" s="405"/>
      <c r="DG5" s="405"/>
      <c r="DH5" s="405"/>
      <c r="DI5" s="406"/>
    </row>
    <row r="6" spans="1:119" ht="18.75" customHeight="1" x14ac:dyDescent="0.15">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268971</v>
      </c>
      <c r="BO6" s="408"/>
      <c r="BP6" s="408"/>
      <c r="BQ6" s="408"/>
      <c r="BR6" s="408"/>
      <c r="BS6" s="408"/>
      <c r="BT6" s="408"/>
      <c r="BU6" s="409"/>
      <c r="BV6" s="407">
        <v>379032</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91.6</v>
      </c>
      <c r="CU6" s="445"/>
      <c r="CV6" s="445"/>
      <c r="CW6" s="445"/>
      <c r="CX6" s="445"/>
      <c r="CY6" s="445"/>
      <c r="CZ6" s="445"/>
      <c r="DA6" s="446"/>
      <c r="DB6" s="444">
        <v>91.1</v>
      </c>
      <c r="DC6" s="445"/>
      <c r="DD6" s="445"/>
      <c r="DE6" s="445"/>
      <c r="DF6" s="445"/>
      <c r="DG6" s="445"/>
      <c r="DH6" s="445"/>
      <c r="DI6" s="446"/>
    </row>
    <row r="7" spans="1:119" ht="18.75" customHeight="1" x14ac:dyDescent="0.15">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21943</v>
      </c>
      <c r="BO7" s="408"/>
      <c r="BP7" s="408"/>
      <c r="BQ7" s="408"/>
      <c r="BR7" s="408"/>
      <c r="BS7" s="408"/>
      <c r="BT7" s="408"/>
      <c r="BU7" s="409"/>
      <c r="BV7" s="407">
        <v>70600</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3004753</v>
      </c>
      <c r="CU7" s="408"/>
      <c r="CV7" s="408"/>
      <c r="CW7" s="408"/>
      <c r="CX7" s="408"/>
      <c r="CY7" s="408"/>
      <c r="CZ7" s="408"/>
      <c r="DA7" s="409"/>
      <c r="DB7" s="407">
        <v>2913212</v>
      </c>
      <c r="DC7" s="408"/>
      <c r="DD7" s="408"/>
      <c r="DE7" s="408"/>
      <c r="DF7" s="408"/>
      <c r="DG7" s="408"/>
      <c r="DH7" s="408"/>
      <c r="DI7" s="409"/>
    </row>
    <row r="8" spans="1:119" ht="18.75" customHeight="1" thickBot="1" x14ac:dyDescent="0.2">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247028</v>
      </c>
      <c r="BO8" s="408"/>
      <c r="BP8" s="408"/>
      <c r="BQ8" s="408"/>
      <c r="BR8" s="408"/>
      <c r="BS8" s="408"/>
      <c r="BT8" s="408"/>
      <c r="BU8" s="409"/>
      <c r="BV8" s="407">
        <v>308432</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0.18</v>
      </c>
      <c r="CU8" s="448"/>
      <c r="CV8" s="448"/>
      <c r="CW8" s="448"/>
      <c r="CX8" s="448"/>
      <c r="CY8" s="448"/>
      <c r="CZ8" s="448"/>
      <c r="DA8" s="449"/>
      <c r="DB8" s="447">
        <v>0.18</v>
      </c>
      <c r="DC8" s="448"/>
      <c r="DD8" s="448"/>
      <c r="DE8" s="448"/>
      <c r="DF8" s="448"/>
      <c r="DG8" s="448"/>
      <c r="DH8" s="448"/>
      <c r="DI8" s="449"/>
    </row>
    <row r="9" spans="1:119" ht="18.75" customHeight="1" thickBot="1" x14ac:dyDescent="0.2">
      <c r="A9" s="169"/>
      <c r="B9" s="401" t="s">
        <v>106</v>
      </c>
      <c r="C9" s="402"/>
      <c r="D9" s="402"/>
      <c r="E9" s="402"/>
      <c r="F9" s="402"/>
      <c r="G9" s="402"/>
      <c r="H9" s="402"/>
      <c r="I9" s="402"/>
      <c r="J9" s="402"/>
      <c r="K9" s="450"/>
      <c r="L9" s="451" t="s">
        <v>107</v>
      </c>
      <c r="M9" s="452"/>
      <c r="N9" s="452"/>
      <c r="O9" s="452"/>
      <c r="P9" s="452"/>
      <c r="Q9" s="453"/>
      <c r="R9" s="454">
        <v>4434</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90</v>
      </c>
      <c r="AV9" s="440"/>
      <c r="AW9" s="440"/>
      <c r="AX9" s="440"/>
      <c r="AY9" s="441" t="s">
        <v>110</v>
      </c>
      <c r="AZ9" s="442"/>
      <c r="BA9" s="442"/>
      <c r="BB9" s="442"/>
      <c r="BC9" s="442"/>
      <c r="BD9" s="442"/>
      <c r="BE9" s="442"/>
      <c r="BF9" s="442"/>
      <c r="BG9" s="442"/>
      <c r="BH9" s="442"/>
      <c r="BI9" s="442"/>
      <c r="BJ9" s="442"/>
      <c r="BK9" s="442"/>
      <c r="BL9" s="442"/>
      <c r="BM9" s="443"/>
      <c r="BN9" s="407">
        <v>-61404</v>
      </c>
      <c r="BO9" s="408"/>
      <c r="BP9" s="408"/>
      <c r="BQ9" s="408"/>
      <c r="BR9" s="408"/>
      <c r="BS9" s="408"/>
      <c r="BT9" s="408"/>
      <c r="BU9" s="409"/>
      <c r="BV9" s="407">
        <v>-100991</v>
      </c>
      <c r="BW9" s="408"/>
      <c r="BX9" s="408"/>
      <c r="BY9" s="408"/>
      <c r="BZ9" s="408"/>
      <c r="CA9" s="408"/>
      <c r="CB9" s="408"/>
      <c r="CC9" s="409"/>
      <c r="CD9" s="410" t="s">
        <v>111</v>
      </c>
      <c r="CE9" s="411"/>
      <c r="CF9" s="411"/>
      <c r="CG9" s="411"/>
      <c r="CH9" s="411"/>
      <c r="CI9" s="411"/>
      <c r="CJ9" s="411"/>
      <c r="CK9" s="411"/>
      <c r="CL9" s="411"/>
      <c r="CM9" s="411"/>
      <c r="CN9" s="411"/>
      <c r="CO9" s="411"/>
      <c r="CP9" s="411"/>
      <c r="CQ9" s="411"/>
      <c r="CR9" s="411"/>
      <c r="CS9" s="412"/>
      <c r="CT9" s="404">
        <v>15.3</v>
      </c>
      <c r="CU9" s="405"/>
      <c r="CV9" s="405"/>
      <c r="CW9" s="405"/>
      <c r="CX9" s="405"/>
      <c r="CY9" s="405"/>
      <c r="CZ9" s="405"/>
      <c r="DA9" s="406"/>
      <c r="DB9" s="404">
        <v>15.3</v>
      </c>
      <c r="DC9" s="405"/>
      <c r="DD9" s="405"/>
      <c r="DE9" s="405"/>
      <c r="DF9" s="405"/>
      <c r="DG9" s="405"/>
      <c r="DH9" s="405"/>
      <c r="DI9" s="406"/>
    </row>
    <row r="10" spans="1:119" ht="18.75" customHeight="1" thickBot="1" x14ac:dyDescent="0.2">
      <c r="A10" s="169"/>
      <c r="B10" s="401"/>
      <c r="C10" s="402"/>
      <c r="D10" s="402"/>
      <c r="E10" s="402"/>
      <c r="F10" s="402"/>
      <c r="G10" s="402"/>
      <c r="H10" s="402"/>
      <c r="I10" s="402"/>
      <c r="J10" s="402"/>
      <c r="K10" s="450"/>
      <c r="L10" s="457" t="s">
        <v>112</v>
      </c>
      <c r="M10" s="437"/>
      <c r="N10" s="437"/>
      <c r="O10" s="437"/>
      <c r="P10" s="437"/>
      <c r="Q10" s="438"/>
      <c r="R10" s="458">
        <v>5095</v>
      </c>
      <c r="S10" s="459"/>
      <c r="T10" s="459"/>
      <c r="U10" s="459"/>
      <c r="V10" s="460"/>
      <c r="W10" s="395"/>
      <c r="X10" s="396"/>
      <c r="Y10" s="396"/>
      <c r="Z10" s="396"/>
      <c r="AA10" s="396"/>
      <c r="AB10" s="396"/>
      <c r="AC10" s="396"/>
      <c r="AD10" s="396"/>
      <c r="AE10" s="396"/>
      <c r="AF10" s="396"/>
      <c r="AG10" s="396"/>
      <c r="AH10" s="396"/>
      <c r="AI10" s="396"/>
      <c r="AJ10" s="396"/>
      <c r="AK10" s="396"/>
      <c r="AL10" s="399"/>
      <c r="AM10" s="436" t="s">
        <v>113</v>
      </c>
      <c r="AN10" s="437"/>
      <c r="AO10" s="437"/>
      <c r="AP10" s="437"/>
      <c r="AQ10" s="437"/>
      <c r="AR10" s="437"/>
      <c r="AS10" s="437"/>
      <c r="AT10" s="438"/>
      <c r="AU10" s="439" t="s">
        <v>114</v>
      </c>
      <c r="AV10" s="440"/>
      <c r="AW10" s="440"/>
      <c r="AX10" s="440"/>
      <c r="AY10" s="441" t="s">
        <v>115</v>
      </c>
      <c r="AZ10" s="442"/>
      <c r="BA10" s="442"/>
      <c r="BB10" s="442"/>
      <c r="BC10" s="442"/>
      <c r="BD10" s="442"/>
      <c r="BE10" s="442"/>
      <c r="BF10" s="442"/>
      <c r="BG10" s="442"/>
      <c r="BH10" s="442"/>
      <c r="BI10" s="442"/>
      <c r="BJ10" s="442"/>
      <c r="BK10" s="442"/>
      <c r="BL10" s="442"/>
      <c r="BM10" s="443"/>
      <c r="BN10" s="407">
        <v>155047</v>
      </c>
      <c r="BO10" s="408"/>
      <c r="BP10" s="408"/>
      <c r="BQ10" s="408"/>
      <c r="BR10" s="408"/>
      <c r="BS10" s="408"/>
      <c r="BT10" s="408"/>
      <c r="BU10" s="409"/>
      <c r="BV10" s="407">
        <v>205540</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90</v>
      </c>
      <c r="AV11" s="440"/>
      <c r="AW11" s="440"/>
      <c r="AX11" s="440"/>
      <c r="AY11" s="441" t="s">
        <v>120</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15">
      <c r="A12" s="169"/>
      <c r="B12" s="467" t="s">
        <v>123</v>
      </c>
      <c r="C12" s="468"/>
      <c r="D12" s="468"/>
      <c r="E12" s="468"/>
      <c r="F12" s="468"/>
      <c r="G12" s="468"/>
      <c r="H12" s="468"/>
      <c r="I12" s="468"/>
      <c r="J12" s="468"/>
      <c r="K12" s="469"/>
      <c r="L12" s="476" t="s">
        <v>124</v>
      </c>
      <c r="M12" s="477"/>
      <c r="N12" s="477"/>
      <c r="O12" s="477"/>
      <c r="P12" s="477"/>
      <c r="Q12" s="478"/>
      <c r="R12" s="479">
        <v>4348</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320000</v>
      </c>
      <c r="BO12" s="408"/>
      <c r="BP12" s="408"/>
      <c r="BQ12" s="408"/>
      <c r="BR12" s="408"/>
      <c r="BS12" s="408"/>
      <c r="BT12" s="408"/>
      <c r="BU12" s="409"/>
      <c r="BV12" s="407">
        <v>180000</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15">
      <c r="A13" s="169"/>
      <c r="B13" s="470"/>
      <c r="C13" s="471"/>
      <c r="D13" s="471"/>
      <c r="E13" s="471"/>
      <c r="F13" s="471"/>
      <c r="G13" s="471"/>
      <c r="H13" s="471"/>
      <c r="I13" s="471"/>
      <c r="J13" s="471"/>
      <c r="K13" s="472"/>
      <c r="L13" s="178"/>
      <c r="M13" s="498" t="s">
        <v>130</v>
      </c>
      <c r="N13" s="499"/>
      <c r="O13" s="499"/>
      <c r="P13" s="499"/>
      <c r="Q13" s="500"/>
      <c r="R13" s="491">
        <v>4292</v>
      </c>
      <c r="S13" s="492"/>
      <c r="T13" s="492"/>
      <c r="U13" s="492"/>
      <c r="V13" s="493"/>
      <c r="W13" s="423" t="s">
        <v>131</v>
      </c>
      <c r="X13" s="424"/>
      <c r="Y13" s="424"/>
      <c r="Z13" s="424"/>
      <c r="AA13" s="424"/>
      <c r="AB13" s="414"/>
      <c r="AC13" s="458">
        <v>533</v>
      </c>
      <c r="AD13" s="459"/>
      <c r="AE13" s="459"/>
      <c r="AF13" s="459"/>
      <c r="AG13" s="501"/>
      <c r="AH13" s="458">
        <v>676</v>
      </c>
      <c r="AI13" s="459"/>
      <c r="AJ13" s="459"/>
      <c r="AK13" s="459"/>
      <c r="AL13" s="460"/>
      <c r="AM13" s="436" t="s">
        <v>132</v>
      </c>
      <c r="AN13" s="437"/>
      <c r="AO13" s="437"/>
      <c r="AP13" s="437"/>
      <c r="AQ13" s="437"/>
      <c r="AR13" s="437"/>
      <c r="AS13" s="437"/>
      <c r="AT13" s="438"/>
      <c r="AU13" s="439" t="s">
        <v>114</v>
      </c>
      <c r="AV13" s="440"/>
      <c r="AW13" s="440"/>
      <c r="AX13" s="440"/>
      <c r="AY13" s="441" t="s">
        <v>133</v>
      </c>
      <c r="AZ13" s="442"/>
      <c r="BA13" s="442"/>
      <c r="BB13" s="442"/>
      <c r="BC13" s="442"/>
      <c r="BD13" s="442"/>
      <c r="BE13" s="442"/>
      <c r="BF13" s="442"/>
      <c r="BG13" s="442"/>
      <c r="BH13" s="442"/>
      <c r="BI13" s="442"/>
      <c r="BJ13" s="442"/>
      <c r="BK13" s="442"/>
      <c r="BL13" s="442"/>
      <c r="BM13" s="443"/>
      <c r="BN13" s="407">
        <v>-226357</v>
      </c>
      <c r="BO13" s="408"/>
      <c r="BP13" s="408"/>
      <c r="BQ13" s="408"/>
      <c r="BR13" s="408"/>
      <c r="BS13" s="408"/>
      <c r="BT13" s="408"/>
      <c r="BU13" s="409"/>
      <c r="BV13" s="407">
        <v>-75451</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9.6</v>
      </c>
      <c r="CU13" s="405"/>
      <c r="CV13" s="405"/>
      <c r="CW13" s="405"/>
      <c r="CX13" s="405"/>
      <c r="CY13" s="405"/>
      <c r="CZ13" s="405"/>
      <c r="DA13" s="406"/>
      <c r="DB13" s="404">
        <v>8.6999999999999993</v>
      </c>
      <c r="DC13" s="405"/>
      <c r="DD13" s="405"/>
      <c r="DE13" s="405"/>
      <c r="DF13" s="405"/>
      <c r="DG13" s="405"/>
      <c r="DH13" s="405"/>
      <c r="DI13" s="406"/>
    </row>
    <row r="14" spans="1:119" ht="18.75" customHeight="1" thickBot="1" x14ac:dyDescent="0.2">
      <c r="A14" s="169"/>
      <c r="B14" s="470"/>
      <c r="C14" s="471"/>
      <c r="D14" s="471"/>
      <c r="E14" s="471"/>
      <c r="F14" s="471"/>
      <c r="G14" s="471"/>
      <c r="H14" s="471"/>
      <c r="I14" s="471"/>
      <c r="J14" s="471"/>
      <c r="K14" s="472"/>
      <c r="L14" s="488" t="s">
        <v>135</v>
      </c>
      <c r="M14" s="489"/>
      <c r="N14" s="489"/>
      <c r="O14" s="489"/>
      <c r="P14" s="489"/>
      <c r="Q14" s="490"/>
      <c r="R14" s="491">
        <v>4477</v>
      </c>
      <c r="S14" s="492"/>
      <c r="T14" s="492"/>
      <c r="U14" s="492"/>
      <c r="V14" s="493"/>
      <c r="W14" s="397"/>
      <c r="X14" s="398"/>
      <c r="Y14" s="398"/>
      <c r="Z14" s="398"/>
      <c r="AA14" s="398"/>
      <c r="AB14" s="387"/>
      <c r="AC14" s="494">
        <v>27.9</v>
      </c>
      <c r="AD14" s="495"/>
      <c r="AE14" s="495"/>
      <c r="AF14" s="495"/>
      <c r="AG14" s="496"/>
      <c r="AH14" s="494">
        <v>30.5</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v>12.5</v>
      </c>
      <c r="CU14" s="506"/>
      <c r="CV14" s="506"/>
      <c r="CW14" s="506"/>
      <c r="CX14" s="506"/>
      <c r="CY14" s="506"/>
      <c r="CZ14" s="506"/>
      <c r="DA14" s="507"/>
      <c r="DB14" s="505">
        <v>5.0999999999999996</v>
      </c>
      <c r="DC14" s="506"/>
      <c r="DD14" s="506"/>
      <c r="DE14" s="506"/>
      <c r="DF14" s="506"/>
      <c r="DG14" s="506"/>
      <c r="DH14" s="506"/>
      <c r="DI14" s="507"/>
    </row>
    <row r="15" spans="1:119" ht="18.75" customHeight="1" x14ac:dyDescent="0.15">
      <c r="A15" s="169"/>
      <c r="B15" s="470"/>
      <c r="C15" s="471"/>
      <c r="D15" s="471"/>
      <c r="E15" s="471"/>
      <c r="F15" s="471"/>
      <c r="G15" s="471"/>
      <c r="H15" s="471"/>
      <c r="I15" s="471"/>
      <c r="J15" s="471"/>
      <c r="K15" s="472"/>
      <c r="L15" s="178"/>
      <c r="M15" s="498" t="s">
        <v>130</v>
      </c>
      <c r="N15" s="499"/>
      <c r="O15" s="499"/>
      <c r="P15" s="499"/>
      <c r="Q15" s="500"/>
      <c r="R15" s="491">
        <v>4427</v>
      </c>
      <c r="S15" s="492"/>
      <c r="T15" s="492"/>
      <c r="U15" s="492"/>
      <c r="V15" s="493"/>
      <c r="W15" s="423" t="s">
        <v>137</v>
      </c>
      <c r="X15" s="424"/>
      <c r="Y15" s="424"/>
      <c r="Z15" s="424"/>
      <c r="AA15" s="424"/>
      <c r="AB15" s="414"/>
      <c r="AC15" s="458">
        <v>292</v>
      </c>
      <c r="AD15" s="459"/>
      <c r="AE15" s="459"/>
      <c r="AF15" s="459"/>
      <c r="AG15" s="501"/>
      <c r="AH15" s="458">
        <v>325</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499331</v>
      </c>
      <c r="BO15" s="371"/>
      <c r="BP15" s="371"/>
      <c r="BQ15" s="371"/>
      <c r="BR15" s="371"/>
      <c r="BS15" s="371"/>
      <c r="BT15" s="371"/>
      <c r="BU15" s="372"/>
      <c r="BV15" s="370">
        <v>490533</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15.3</v>
      </c>
      <c r="AD16" s="495"/>
      <c r="AE16" s="495"/>
      <c r="AF16" s="495"/>
      <c r="AG16" s="496"/>
      <c r="AH16" s="494">
        <v>14.7</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2882843</v>
      </c>
      <c r="BO16" s="408"/>
      <c r="BP16" s="408"/>
      <c r="BQ16" s="408"/>
      <c r="BR16" s="408"/>
      <c r="BS16" s="408"/>
      <c r="BT16" s="408"/>
      <c r="BU16" s="409"/>
      <c r="BV16" s="407">
        <v>2786094</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69"/>
      <c r="B17" s="473"/>
      <c r="C17" s="474"/>
      <c r="D17" s="474"/>
      <c r="E17" s="474"/>
      <c r="F17" s="474"/>
      <c r="G17" s="474"/>
      <c r="H17" s="474"/>
      <c r="I17" s="474"/>
      <c r="J17" s="474"/>
      <c r="K17" s="475"/>
      <c r="L17" s="183"/>
      <c r="M17" s="518" t="s">
        <v>143</v>
      </c>
      <c r="N17" s="519"/>
      <c r="O17" s="519"/>
      <c r="P17" s="519"/>
      <c r="Q17" s="520"/>
      <c r="R17" s="513" t="s">
        <v>144</v>
      </c>
      <c r="S17" s="514"/>
      <c r="T17" s="514"/>
      <c r="U17" s="514"/>
      <c r="V17" s="515"/>
      <c r="W17" s="423" t="s">
        <v>145</v>
      </c>
      <c r="X17" s="424"/>
      <c r="Y17" s="424"/>
      <c r="Z17" s="424"/>
      <c r="AA17" s="424"/>
      <c r="AB17" s="414"/>
      <c r="AC17" s="458">
        <v>1084</v>
      </c>
      <c r="AD17" s="459"/>
      <c r="AE17" s="459"/>
      <c r="AF17" s="459"/>
      <c r="AG17" s="501"/>
      <c r="AH17" s="458">
        <v>1215</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615867</v>
      </c>
      <c r="BO17" s="408"/>
      <c r="BP17" s="408"/>
      <c r="BQ17" s="408"/>
      <c r="BR17" s="408"/>
      <c r="BS17" s="408"/>
      <c r="BT17" s="408"/>
      <c r="BU17" s="409"/>
      <c r="BV17" s="407">
        <v>606328</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69"/>
      <c r="B18" s="529" t="s">
        <v>147</v>
      </c>
      <c r="C18" s="450"/>
      <c r="D18" s="450"/>
      <c r="E18" s="530"/>
      <c r="F18" s="530"/>
      <c r="G18" s="530"/>
      <c r="H18" s="530"/>
      <c r="I18" s="530"/>
      <c r="J18" s="530"/>
      <c r="K18" s="530"/>
      <c r="L18" s="531">
        <v>102.73</v>
      </c>
      <c r="M18" s="531"/>
      <c r="N18" s="531"/>
      <c r="O18" s="531"/>
      <c r="P18" s="531"/>
      <c r="Q18" s="531"/>
      <c r="R18" s="532"/>
      <c r="S18" s="532"/>
      <c r="T18" s="532"/>
      <c r="U18" s="532"/>
      <c r="V18" s="533"/>
      <c r="W18" s="425"/>
      <c r="X18" s="426"/>
      <c r="Y18" s="426"/>
      <c r="Z18" s="426"/>
      <c r="AA18" s="426"/>
      <c r="AB18" s="417"/>
      <c r="AC18" s="534">
        <v>56.8</v>
      </c>
      <c r="AD18" s="535"/>
      <c r="AE18" s="535"/>
      <c r="AF18" s="535"/>
      <c r="AG18" s="536"/>
      <c r="AH18" s="534">
        <v>54.8</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2767441</v>
      </c>
      <c r="BO18" s="408"/>
      <c r="BP18" s="408"/>
      <c r="BQ18" s="408"/>
      <c r="BR18" s="408"/>
      <c r="BS18" s="408"/>
      <c r="BT18" s="408"/>
      <c r="BU18" s="409"/>
      <c r="BV18" s="407">
        <v>2662808</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69"/>
      <c r="B19" s="529" t="s">
        <v>149</v>
      </c>
      <c r="C19" s="450"/>
      <c r="D19" s="450"/>
      <c r="E19" s="530"/>
      <c r="F19" s="530"/>
      <c r="G19" s="530"/>
      <c r="H19" s="530"/>
      <c r="I19" s="530"/>
      <c r="J19" s="530"/>
      <c r="K19" s="530"/>
      <c r="L19" s="538">
        <v>43</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4206316</v>
      </c>
      <c r="BO19" s="408"/>
      <c r="BP19" s="408"/>
      <c r="BQ19" s="408"/>
      <c r="BR19" s="408"/>
      <c r="BS19" s="408"/>
      <c r="BT19" s="408"/>
      <c r="BU19" s="409"/>
      <c r="BV19" s="407">
        <v>3972830</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69"/>
      <c r="B20" s="529" t="s">
        <v>151</v>
      </c>
      <c r="C20" s="450"/>
      <c r="D20" s="450"/>
      <c r="E20" s="530"/>
      <c r="F20" s="530"/>
      <c r="G20" s="530"/>
      <c r="H20" s="530"/>
      <c r="I20" s="530"/>
      <c r="J20" s="530"/>
      <c r="K20" s="530"/>
      <c r="L20" s="538">
        <v>2198</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5154175</v>
      </c>
      <c r="BO22" s="371"/>
      <c r="BP22" s="371"/>
      <c r="BQ22" s="371"/>
      <c r="BR22" s="371"/>
      <c r="BS22" s="371"/>
      <c r="BT22" s="371"/>
      <c r="BU22" s="372"/>
      <c r="BV22" s="370">
        <v>5464907</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4759364</v>
      </c>
      <c r="BO23" s="408"/>
      <c r="BP23" s="408"/>
      <c r="BQ23" s="408"/>
      <c r="BR23" s="408"/>
      <c r="BS23" s="408"/>
      <c r="BT23" s="408"/>
      <c r="BU23" s="409"/>
      <c r="BV23" s="407">
        <v>5028376</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69"/>
      <c r="B24" s="578"/>
      <c r="C24" s="554"/>
      <c r="D24" s="555"/>
      <c r="E24" s="457" t="s">
        <v>161</v>
      </c>
      <c r="F24" s="437"/>
      <c r="G24" s="437"/>
      <c r="H24" s="437"/>
      <c r="I24" s="437"/>
      <c r="J24" s="437"/>
      <c r="K24" s="438"/>
      <c r="L24" s="458">
        <v>1</v>
      </c>
      <c r="M24" s="459"/>
      <c r="N24" s="459"/>
      <c r="O24" s="459"/>
      <c r="P24" s="501"/>
      <c r="Q24" s="458">
        <v>7055</v>
      </c>
      <c r="R24" s="459"/>
      <c r="S24" s="459"/>
      <c r="T24" s="459"/>
      <c r="U24" s="459"/>
      <c r="V24" s="501"/>
      <c r="W24" s="553"/>
      <c r="X24" s="554"/>
      <c r="Y24" s="555"/>
      <c r="Z24" s="457" t="s">
        <v>162</v>
      </c>
      <c r="AA24" s="437"/>
      <c r="AB24" s="437"/>
      <c r="AC24" s="437"/>
      <c r="AD24" s="437"/>
      <c r="AE24" s="437"/>
      <c r="AF24" s="437"/>
      <c r="AG24" s="438"/>
      <c r="AH24" s="458">
        <v>89</v>
      </c>
      <c r="AI24" s="459"/>
      <c r="AJ24" s="459"/>
      <c r="AK24" s="459"/>
      <c r="AL24" s="501"/>
      <c r="AM24" s="458">
        <v>253383</v>
      </c>
      <c r="AN24" s="459"/>
      <c r="AO24" s="459"/>
      <c r="AP24" s="459"/>
      <c r="AQ24" s="459"/>
      <c r="AR24" s="501"/>
      <c r="AS24" s="458">
        <v>2847</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4113703</v>
      </c>
      <c r="BO24" s="408"/>
      <c r="BP24" s="408"/>
      <c r="BQ24" s="408"/>
      <c r="BR24" s="408"/>
      <c r="BS24" s="408"/>
      <c r="BT24" s="408"/>
      <c r="BU24" s="409"/>
      <c r="BV24" s="407">
        <v>4297495</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69"/>
      <c r="B25" s="578"/>
      <c r="C25" s="554"/>
      <c r="D25" s="555"/>
      <c r="E25" s="457" t="s">
        <v>164</v>
      </c>
      <c r="F25" s="437"/>
      <c r="G25" s="437"/>
      <c r="H25" s="437"/>
      <c r="I25" s="437"/>
      <c r="J25" s="437"/>
      <c r="K25" s="438"/>
      <c r="L25" s="458">
        <v>1</v>
      </c>
      <c r="M25" s="459"/>
      <c r="N25" s="459"/>
      <c r="O25" s="459"/>
      <c r="P25" s="501"/>
      <c r="Q25" s="458">
        <v>6080</v>
      </c>
      <c r="R25" s="459"/>
      <c r="S25" s="459"/>
      <c r="T25" s="459"/>
      <c r="U25" s="459"/>
      <c r="V25" s="501"/>
      <c r="W25" s="553"/>
      <c r="X25" s="554"/>
      <c r="Y25" s="555"/>
      <c r="Z25" s="457" t="s">
        <v>165</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v>157992</v>
      </c>
      <c r="BO25" s="371"/>
      <c r="BP25" s="371"/>
      <c r="BQ25" s="371"/>
      <c r="BR25" s="371"/>
      <c r="BS25" s="371"/>
      <c r="BT25" s="371"/>
      <c r="BU25" s="372"/>
      <c r="BV25" s="370">
        <v>237649</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69"/>
      <c r="B26" s="578"/>
      <c r="C26" s="554"/>
      <c r="D26" s="555"/>
      <c r="E26" s="457" t="s">
        <v>167</v>
      </c>
      <c r="F26" s="437"/>
      <c r="G26" s="437"/>
      <c r="H26" s="437"/>
      <c r="I26" s="437"/>
      <c r="J26" s="437"/>
      <c r="K26" s="438"/>
      <c r="L26" s="458">
        <v>1</v>
      </c>
      <c r="M26" s="459"/>
      <c r="N26" s="459"/>
      <c r="O26" s="459"/>
      <c r="P26" s="501"/>
      <c r="Q26" s="458">
        <v>5632</v>
      </c>
      <c r="R26" s="459"/>
      <c r="S26" s="459"/>
      <c r="T26" s="459"/>
      <c r="U26" s="459"/>
      <c r="V26" s="501"/>
      <c r="W26" s="553"/>
      <c r="X26" s="554"/>
      <c r="Y26" s="555"/>
      <c r="Z26" s="457" t="s">
        <v>168</v>
      </c>
      <c r="AA26" s="559"/>
      <c r="AB26" s="559"/>
      <c r="AC26" s="559"/>
      <c r="AD26" s="559"/>
      <c r="AE26" s="559"/>
      <c r="AF26" s="559"/>
      <c r="AG26" s="560"/>
      <c r="AH26" s="458">
        <v>4</v>
      </c>
      <c r="AI26" s="459"/>
      <c r="AJ26" s="459"/>
      <c r="AK26" s="459"/>
      <c r="AL26" s="501"/>
      <c r="AM26" s="458">
        <v>10536</v>
      </c>
      <c r="AN26" s="459"/>
      <c r="AO26" s="459"/>
      <c r="AP26" s="459"/>
      <c r="AQ26" s="459"/>
      <c r="AR26" s="501"/>
      <c r="AS26" s="458">
        <v>2634</v>
      </c>
      <c r="AT26" s="459"/>
      <c r="AU26" s="459"/>
      <c r="AV26" s="459"/>
      <c r="AW26" s="459"/>
      <c r="AX26" s="460"/>
      <c r="AY26" s="410" t="s">
        <v>169</v>
      </c>
      <c r="AZ26" s="411"/>
      <c r="BA26" s="411"/>
      <c r="BB26" s="411"/>
      <c r="BC26" s="411"/>
      <c r="BD26" s="411"/>
      <c r="BE26" s="411"/>
      <c r="BF26" s="411"/>
      <c r="BG26" s="411"/>
      <c r="BH26" s="411"/>
      <c r="BI26" s="411"/>
      <c r="BJ26" s="411"/>
      <c r="BK26" s="411"/>
      <c r="BL26" s="411"/>
      <c r="BM26" s="412"/>
      <c r="BN26" s="407" t="s">
        <v>122</v>
      </c>
      <c r="BO26" s="408"/>
      <c r="BP26" s="408"/>
      <c r="BQ26" s="408"/>
      <c r="BR26" s="408"/>
      <c r="BS26" s="408"/>
      <c r="BT26" s="408"/>
      <c r="BU26" s="409"/>
      <c r="BV26" s="407" t="s">
        <v>122</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69"/>
      <c r="B27" s="578"/>
      <c r="C27" s="554"/>
      <c r="D27" s="555"/>
      <c r="E27" s="457" t="s">
        <v>170</v>
      </c>
      <c r="F27" s="437"/>
      <c r="G27" s="437"/>
      <c r="H27" s="437"/>
      <c r="I27" s="437"/>
      <c r="J27" s="437"/>
      <c r="K27" s="438"/>
      <c r="L27" s="458">
        <v>1</v>
      </c>
      <c r="M27" s="459"/>
      <c r="N27" s="459"/>
      <c r="O27" s="459"/>
      <c r="P27" s="501"/>
      <c r="Q27" s="458">
        <v>2440</v>
      </c>
      <c r="R27" s="459"/>
      <c r="S27" s="459"/>
      <c r="T27" s="459"/>
      <c r="U27" s="459"/>
      <c r="V27" s="501"/>
      <c r="W27" s="553"/>
      <c r="X27" s="554"/>
      <c r="Y27" s="555"/>
      <c r="Z27" s="457" t="s">
        <v>171</v>
      </c>
      <c r="AA27" s="437"/>
      <c r="AB27" s="437"/>
      <c r="AC27" s="437"/>
      <c r="AD27" s="437"/>
      <c r="AE27" s="437"/>
      <c r="AF27" s="437"/>
      <c r="AG27" s="438"/>
      <c r="AH27" s="458" t="s">
        <v>122</v>
      </c>
      <c r="AI27" s="459"/>
      <c r="AJ27" s="459"/>
      <c r="AK27" s="459"/>
      <c r="AL27" s="501"/>
      <c r="AM27" s="458" t="s">
        <v>122</v>
      </c>
      <c r="AN27" s="459"/>
      <c r="AO27" s="459"/>
      <c r="AP27" s="459"/>
      <c r="AQ27" s="459"/>
      <c r="AR27" s="501"/>
      <c r="AS27" s="458" t="s">
        <v>122</v>
      </c>
      <c r="AT27" s="459"/>
      <c r="AU27" s="459"/>
      <c r="AV27" s="459"/>
      <c r="AW27" s="459"/>
      <c r="AX27" s="460"/>
      <c r="AY27" s="502" t="s">
        <v>172</v>
      </c>
      <c r="AZ27" s="503"/>
      <c r="BA27" s="503"/>
      <c r="BB27" s="503"/>
      <c r="BC27" s="503"/>
      <c r="BD27" s="503"/>
      <c r="BE27" s="503"/>
      <c r="BF27" s="503"/>
      <c r="BG27" s="503"/>
      <c r="BH27" s="503"/>
      <c r="BI27" s="503"/>
      <c r="BJ27" s="503"/>
      <c r="BK27" s="503"/>
      <c r="BL27" s="503"/>
      <c r="BM27" s="504"/>
      <c r="BN27" s="526" t="s">
        <v>122</v>
      </c>
      <c r="BO27" s="527"/>
      <c r="BP27" s="527"/>
      <c r="BQ27" s="527"/>
      <c r="BR27" s="527"/>
      <c r="BS27" s="527"/>
      <c r="BT27" s="527"/>
      <c r="BU27" s="528"/>
      <c r="BV27" s="526" t="s">
        <v>122</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69"/>
      <c r="B28" s="578"/>
      <c r="C28" s="554"/>
      <c r="D28" s="555"/>
      <c r="E28" s="457" t="s">
        <v>173</v>
      </c>
      <c r="F28" s="437"/>
      <c r="G28" s="437"/>
      <c r="H28" s="437"/>
      <c r="I28" s="437"/>
      <c r="J28" s="437"/>
      <c r="K28" s="438"/>
      <c r="L28" s="458">
        <v>1</v>
      </c>
      <c r="M28" s="459"/>
      <c r="N28" s="459"/>
      <c r="O28" s="459"/>
      <c r="P28" s="501"/>
      <c r="Q28" s="458">
        <v>1960</v>
      </c>
      <c r="R28" s="459"/>
      <c r="S28" s="459"/>
      <c r="T28" s="459"/>
      <c r="U28" s="459"/>
      <c r="V28" s="501"/>
      <c r="W28" s="553"/>
      <c r="X28" s="554"/>
      <c r="Y28" s="555"/>
      <c r="Z28" s="457" t="s">
        <v>174</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175</v>
      </c>
      <c r="AZ28" s="562"/>
      <c r="BA28" s="562"/>
      <c r="BB28" s="563"/>
      <c r="BC28" s="367" t="s">
        <v>46</v>
      </c>
      <c r="BD28" s="368"/>
      <c r="BE28" s="368"/>
      <c r="BF28" s="368"/>
      <c r="BG28" s="368"/>
      <c r="BH28" s="368"/>
      <c r="BI28" s="368"/>
      <c r="BJ28" s="368"/>
      <c r="BK28" s="368"/>
      <c r="BL28" s="368"/>
      <c r="BM28" s="369"/>
      <c r="BN28" s="370">
        <v>1044232</v>
      </c>
      <c r="BO28" s="371"/>
      <c r="BP28" s="371"/>
      <c r="BQ28" s="371"/>
      <c r="BR28" s="371"/>
      <c r="BS28" s="371"/>
      <c r="BT28" s="371"/>
      <c r="BU28" s="372"/>
      <c r="BV28" s="370">
        <v>1209185</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69"/>
      <c r="B29" s="578"/>
      <c r="C29" s="554"/>
      <c r="D29" s="555"/>
      <c r="E29" s="457" t="s">
        <v>176</v>
      </c>
      <c r="F29" s="437"/>
      <c r="G29" s="437"/>
      <c r="H29" s="437"/>
      <c r="I29" s="437"/>
      <c r="J29" s="437"/>
      <c r="K29" s="438"/>
      <c r="L29" s="458">
        <v>8</v>
      </c>
      <c r="M29" s="459"/>
      <c r="N29" s="459"/>
      <c r="O29" s="459"/>
      <c r="P29" s="501"/>
      <c r="Q29" s="458">
        <v>1750</v>
      </c>
      <c r="R29" s="459"/>
      <c r="S29" s="459"/>
      <c r="T29" s="459"/>
      <c r="U29" s="459"/>
      <c r="V29" s="501"/>
      <c r="W29" s="556"/>
      <c r="X29" s="557"/>
      <c r="Y29" s="558"/>
      <c r="Z29" s="457" t="s">
        <v>177</v>
      </c>
      <c r="AA29" s="437"/>
      <c r="AB29" s="437"/>
      <c r="AC29" s="437"/>
      <c r="AD29" s="437"/>
      <c r="AE29" s="437"/>
      <c r="AF29" s="437"/>
      <c r="AG29" s="438"/>
      <c r="AH29" s="458">
        <v>89</v>
      </c>
      <c r="AI29" s="459"/>
      <c r="AJ29" s="459"/>
      <c r="AK29" s="459"/>
      <c r="AL29" s="501"/>
      <c r="AM29" s="458">
        <v>253383</v>
      </c>
      <c r="AN29" s="459"/>
      <c r="AO29" s="459"/>
      <c r="AP29" s="459"/>
      <c r="AQ29" s="459"/>
      <c r="AR29" s="501"/>
      <c r="AS29" s="458">
        <v>2847</v>
      </c>
      <c r="AT29" s="459"/>
      <c r="AU29" s="459"/>
      <c r="AV29" s="459"/>
      <c r="AW29" s="459"/>
      <c r="AX29" s="460"/>
      <c r="AY29" s="564"/>
      <c r="AZ29" s="565"/>
      <c r="BA29" s="565"/>
      <c r="BB29" s="566"/>
      <c r="BC29" s="441" t="s">
        <v>178</v>
      </c>
      <c r="BD29" s="442"/>
      <c r="BE29" s="442"/>
      <c r="BF29" s="442"/>
      <c r="BG29" s="442"/>
      <c r="BH29" s="442"/>
      <c r="BI29" s="442"/>
      <c r="BJ29" s="442"/>
      <c r="BK29" s="442"/>
      <c r="BL29" s="442"/>
      <c r="BM29" s="443"/>
      <c r="BN29" s="407">
        <v>198507</v>
      </c>
      <c r="BO29" s="408"/>
      <c r="BP29" s="408"/>
      <c r="BQ29" s="408"/>
      <c r="BR29" s="408"/>
      <c r="BS29" s="408"/>
      <c r="BT29" s="408"/>
      <c r="BU29" s="409"/>
      <c r="BV29" s="407">
        <v>285547</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179</v>
      </c>
      <c r="X30" s="575"/>
      <c r="Y30" s="575"/>
      <c r="Z30" s="575"/>
      <c r="AA30" s="575"/>
      <c r="AB30" s="575"/>
      <c r="AC30" s="575"/>
      <c r="AD30" s="575"/>
      <c r="AE30" s="575"/>
      <c r="AF30" s="575"/>
      <c r="AG30" s="576"/>
      <c r="AH30" s="534">
        <v>97.8</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868635</v>
      </c>
      <c r="BO30" s="527"/>
      <c r="BP30" s="527"/>
      <c r="BQ30" s="527"/>
      <c r="BR30" s="527"/>
      <c r="BS30" s="527"/>
      <c r="BT30" s="527"/>
      <c r="BU30" s="528"/>
      <c r="BV30" s="526">
        <v>840363</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570" t="s">
        <v>180</v>
      </c>
      <c r="D32" s="570"/>
      <c r="E32" s="570"/>
      <c r="F32" s="570"/>
      <c r="G32" s="570"/>
      <c r="H32" s="570"/>
      <c r="I32" s="570"/>
      <c r="J32" s="570"/>
      <c r="K32" s="570"/>
      <c r="L32" s="570"/>
      <c r="M32" s="570"/>
      <c r="N32" s="570"/>
      <c r="O32" s="570"/>
      <c r="P32" s="570"/>
      <c r="Q32" s="570"/>
      <c r="R32" s="570"/>
      <c r="S32" s="570"/>
      <c r="U32" s="411" t="s">
        <v>181</v>
      </c>
      <c r="V32" s="411"/>
      <c r="W32" s="411"/>
      <c r="X32" s="411"/>
      <c r="Y32" s="411"/>
      <c r="Z32" s="411"/>
      <c r="AA32" s="411"/>
      <c r="AB32" s="411"/>
      <c r="AC32" s="411"/>
      <c r="AD32" s="411"/>
      <c r="AE32" s="411"/>
      <c r="AF32" s="411"/>
      <c r="AG32" s="411"/>
      <c r="AH32" s="411"/>
      <c r="AI32" s="411"/>
      <c r="AJ32" s="411"/>
      <c r="AK32" s="411"/>
      <c r="AM32" s="411" t="s">
        <v>182</v>
      </c>
      <c r="AN32" s="411"/>
      <c r="AO32" s="411"/>
      <c r="AP32" s="411"/>
      <c r="AQ32" s="411"/>
      <c r="AR32" s="411"/>
      <c r="AS32" s="411"/>
      <c r="AT32" s="411"/>
      <c r="AU32" s="411"/>
      <c r="AV32" s="411"/>
      <c r="AW32" s="411"/>
      <c r="AX32" s="411"/>
      <c r="AY32" s="411"/>
      <c r="AZ32" s="411"/>
      <c r="BA32" s="411"/>
      <c r="BB32" s="411"/>
      <c r="BC32" s="411"/>
      <c r="BE32" s="411" t="s">
        <v>183</v>
      </c>
      <c r="BF32" s="411"/>
      <c r="BG32" s="411"/>
      <c r="BH32" s="411"/>
      <c r="BI32" s="411"/>
      <c r="BJ32" s="411"/>
      <c r="BK32" s="411"/>
      <c r="BL32" s="411"/>
      <c r="BM32" s="411"/>
      <c r="BN32" s="411"/>
      <c r="BO32" s="411"/>
      <c r="BP32" s="411"/>
      <c r="BQ32" s="411"/>
      <c r="BR32" s="411"/>
      <c r="BS32" s="411"/>
      <c r="BT32" s="411"/>
      <c r="BU32" s="411"/>
      <c r="BW32" s="411" t="s">
        <v>184</v>
      </c>
      <c r="BX32" s="411"/>
      <c r="BY32" s="411"/>
      <c r="BZ32" s="411"/>
      <c r="CA32" s="411"/>
      <c r="CB32" s="411"/>
      <c r="CC32" s="411"/>
      <c r="CD32" s="411"/>
      <c r="CE32" s="411"/>
      <c r="CF32" s="411"/>
      <c r="CG32" s="411"/>
      <c r="CH32" s="411"/>
      <c r="CI32" s="411"/>
      <c r="CJ32" s="411"/>
      <c r="CK32" s="411"/>
      <c r="CL32" s="411"/>
      <c r="CM32" s="411"/>
      <c r="CO32" s="411" t="s">
        <v>185</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15">
      <c r="A33" s="169"/>
      <c r="B33" s="193"/>
      <c r="C33" s="431" t="s">
        <v>186</v>
      </c>
      <c r="D33" s="431"/>
      <c r="E33" s="396" t="s">
        <v>187</v>
      </c>
      <c r="F33" s="396"/>
      <c r="G33" s="396"/>
      <c r="H33" s="396"/>
      <c r="I33" s="396"/>
      <c r="J33" s="396"/>
      <c r="K33" s="396"/>
      <c r="L33" s="396"/>
      <c r="M33" s="396"/>
      <c r="N33" s="396"/>
      <c r="O33" s="396"/>
      <c r="P33" s="396"/>
      <c r="Q33" s="396"/>
      <c r="R33" s="396"/>
      <c r="S33" s="396"/>
      <c r="T33" s="194"/>
      <c r="U33" s="431" t="s">
        <v>186</v>
      </c>
      <c r="V33" s="431"/>
      <c r="W33" s="396" t="s">
        <v>187</v>
      </c>
      <c r="X33" s="396"/>
      <c r="Y33" s="396"/>
      <c r="Z33" s="396"/>
      <c r="AA33" s="396"/>
      <c r="AB33" s="396"/>
      <c r="AC33" s="396"/>
      <c r="AD33" s="396"/>
      <c r="AE33" s="396"/>
      <c r="AF33" s="396"/>
      <c r="AG33" s="396"/>
      <c r="AH33" s="396"/>
      <c r="AI33" s="396"/>
      <c r="AJ33" s="396"/>
      <c r="AK33" s="396"/>
      <c r="AL33" s="194"/>
      <c r="AM33" s="431" t="s">
        <v>186</v>
      </c>
      <c r="AN33" s="431"/>
      <c r="AO33" s="396" t="s">
        <v>187</v>
      </c>
      <c r="AP33" s="396"/>
      <c r="AQ33" s="396"/>
      <c r="AR33" s="396"/>
      <c r="AS33" s="396"/>
      <c r="AT33" s="396"/>
      <c r="AU33" s="396"/>
      <c r="AV33" s="396"/>
      <c r="AW33" s="396"/>
      <c r="AX33" s="396"/>
      <c r="AY33" s="396"/>
      <c r="AZ33" s="396"/>
      <c r="BA33" s="396"/>
      <c r="BB33" s="396"/>
      <c r="BC33" s="396"/>
      <c r="BD33" s="195"/>
      <c r="BE33" s="396" t="s">
        <v>188</v>
      </c>
      <c r="BF33" s="396"/>
      <c r="BG33" s="396" t="s">
        <v>189</v>
      </c>
      <c r="BH33" s="396"/>
      <c r="BI33" s="396"/>
      <c r="BJ33" s="396"/>
      <c r="BK33" s="396"/>
      <c r="BL33" s="396"/>
      <c r="BM33" s="396"/>
      <c r="BN33" s="396"/>
      <c r="BO33" s="396"/>
      <c r="BP33" s="396"/>
      <c r="BQ33" s="396"/>
      <c r="BR33" s="396"/>
      <c r="BS33" s="396"/>
      <c r="BT33" s="396"/>
      <c r="BU33" s="396"/>
      <c r="BV33" s="195"/>
      <c r="BW33" s="431" t="s">
        <v>188</v>
      </c>
      <c r="BX33" s="431"/>
      <c r="BY33" s="396" t="s">
        <v>190</v>
      </c>
      <c r="BZ33" s="396"/>
      <c r="CA33" s="396"/>
      <c r="CB33" s="396"/>
      <c r="CC33" s="396"/>
      <c r="CD33" s="396"/>
      <c r="CE33" s="396"/>
      <c r="CF33" s="396"/>
      <c r="CG33" s="396"/>
      <c r="CH33" s="396"/>
      <c r="CI33" s="396"/>
      <c r="CJ33" s="396"/>
      <c r="CK33" s="396"/>
      <c r="CL33" s="396"/>
      <c r="CM33" s="396"/>
      <c r="CN33" s="194"/>
      <c r="CO33" s="431" t="s">
        <v>186</v>
      </c>
      <c r="CP33" s="431"/>
      <c r="CQ33" s="396" t="s">
        <v>191</v>
      </c>
      <c r="CR33" s="396"/>
      <c r="CS33" s="396"/>
      <c r="CT33" s="396"/>
      <c r="CU33" s="396"/>
      <c r="CV33" s="396"/>
      <c r="CW33" s="396"/>
      <c r="CX33" s="396"/>
      <c r="CY33" s="396"/>
      <c r="CZ33" s="396"/>
      <c r="DA33" s="396"/>
      <c r="DB33" s="396"/>
      <c r="DC33" s="396"/>
      <c r="DD33" s="396"/>
      <c r="DE33" s="396"/>
      <c r="DF33" s="194"/>
      <c r="DG33" s="596" t="s">
        <v>192</v>
      </c>
      <c r="DH33" s="596"/>
      <c r="DI33" s="196"/>
    </row>
    <row r="34" spans="1:113" ht="32.25" customHeight="1" x14ac:dyDescent="0.15">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2</v>
      </c>
      <c r="V34" s="597"/>
      <c r="W34" s="598" t="str">
        <f>IF('各会計、関係団体の財政状況及び健全化判断比率'!B28="","",'各会計、関係団体の財政状況及び健全化判断比率'!B28)</f>
        <v>国民健康保険事業特別会計</v>
      </c>
      <c r="X34" s="598"/>
      <c r="Y34" s="598"/>
      <c r="Z34" s="598"/>
      <c r="AA34" s="598"/>
      <c r="AB34" s="598"/>
      <c r="AC34" s="598"/>
      <c r="AD34" s="598"/>
      <c r="AE34" s="598"/>
      <c r="AF34" s="598"/>
      <c r="AG34" s="598"/>
      <c r="AH34" s="598"/>
      <c r="AI34" s="598"/>
      <c r="AJ34" s="598"/>
      <c r="AK34" s="598"/>
      <c r="AL34" s="169"/>
      <c r="AM34" s="597">
        <f>IF(AO34="","",MAX(C34:D43,U34:V43)+1)</f>
        <v>6</v>
      </c>
      <c r="AN34" s="597"/>
      <c r="AO34" s="598" t="str">
        <f>IF('各会計、関係団体の財政状況及び健全化判断比率'!B32="","",'各会計、関係団体の財政状況及び健全化判断比率'!B32)</f>
        <v>大月町病院事業会計</v>
      </c>
      <c r="AP34" s="598"/>
      <c r="AQ34" s="598"/>
      <c r="AR34" s="598"/>
      <c r="AS34" s="598"/>
      <c r="AT34" s="598"/>
      <c r="AU34" s="598"/>
      <c r="AV34" s="598"/>
      <c r="AW34" s="598"/>
      <c r="AX34" s="598"/>
      <c r="AY34" s="598"/>
      <c r="AZ34" s="598"/>
      <c r="BA34" s="598"/>
      <c r="BB34" s="598"/>
      <c r="BC34" s="598"/>
      <c r="BD34" s="169"/>
      <c r="BE34" s="597" t="str">
        <f>IF(BG34="","",MAX(C34:D43,U34:V43,AM34:AN43)+1)</f>
        <v/>
      </c>
      <c r="BF34" s="597"/>
      <c r="BG34" s="598"/>
      <c r="BH34" s="598"/>
      <c r="BI34" s="598"/>
      <c r="BJ34" s="598"/>
      <c r="BK34" s="598"/>
      <c r="BL34" s="598"/>
      <c r="BM34" s="598"/>
      <c r="BN34" s="598"/>
      <c r="BO34" s="598"/>
      <c r="BP34" s="598"/>
      <c r="BQ34" s="598"/>
      <c r="BR34" s="598"/>
      <c r="BS34" s="598"/>
      <c r="BT34" s="598"/>
      <c r="BU34" s="598"/>
      <c r="BV34" s="169"/>
      <c r="BW34" s="597">
        <f>IF(BY34="","",MAX(C34:D43,U34:V43,AM34:AN43,BE34:BF43)+1)</f>
        <v>9</v>
      </c>
      <c r="BX34" s="597"/>
      <c r="BY34" s="598" t="str">
        <f>IF('各会計、関係団体の財政状況及び健全化判断比率'!B68="","",'各会計、関係団体の財政状況及び健全化判断比率'!B68)</f>
        <v>幡多広域市町村圏事務組合（一般会計）</v>
      </c>
      <c r="BZ34" s="598"/>
      <c r="CA34" s="598"/>
      <c r="CB34" s="598"/>
      <c r="CC34" s="598"/>
      <c r="CD34" s="598"/>
      <c r="CE34" s="598"/>
      <c r="CF34" s="598"/>
      <c r="CG34" s="598"/>
      <c r="CH34" s="598"/>
      <c r="CI34" s="598"/>
      <c r="CJ34" s="598"/>
      <c r="CK34" s="598"/>
      <c r="CL34" s="598"/>
      <c r="CM34" s="598"/>
      <c r="CN34" s="169"/>
      <c r="CO34" s="597">
        <f>IF(CQ34="","",MAX(C34:D43,U34:V43,AM34:AN43,BE34:BF43,BW34:BX43)+1)</f>
        <v>18</v>
      </c>
      <c r="CP34" s="597"/>
      <c r="CQ34" s="598" t="str">
        <f>IF('各会計、関係団体の財政状況及び健全化判断比率'!BS7="","",'各会計、関係団体の財政状況及び健全化判断比率'!BS7)</f>
        <v>大月町ふるさと振興公社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15">
      <c r="A35" s="169"/>
      <c r="B35" s="193"/>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69"/>
      <c r="U35" s="597">
        <f>IF(W35="","",U34+1)</f>
        <v>3</v>
      </c>
      <c r="V35" s="597"/>
      <c r="W35" s="598" t="str">
        <f>IF('各会計、関係団体の財政状況及び健全化判断比率'!B29="","",'各会計、関係団体の財政状況及び健全化判断比率'!B29)</f>
        <v>介護保険特別会計</v>
      </c>
      <c r="X35" s="598"/>
      <c r="Y35" s="598"/>
      <c r="Z35" s="598"/>
      <c r="AA35" s="598"/>
      <c r="AB35" s="598"/>
      <c r="AC35" s="598"/>
      <c r="AD35" s="598"/>
      <c r="AE35" s="598"/>
      <c r="AF35" s="598"/>
      <c r="AG35" s="598"/>
      <c r="AH35" s="598"/>
      <c r="AI35" s="598"/>
      <c r="AJ35" s="598"/>
      <c r="AK35" s="598"/>
      <c r="AL35" s="169"/>
      <c r="AM35" s="597">
        <f t="shared" ref="AM35:AM43" si="0">IF(AO35="","",AM34+1)</f>
        <v>7</v>
      </c>
      <c r="AN35" s="597"/>
      <c r="AO35" s="598" t="str">
        <f>IF('各会計、関係団体の財政状況及び健全化判断比率'!B33="","",'各会計、関係団体の財政状況及び健全化判断比率'!B33)</f>
        <v>簡易水道事業会計</v>
      </c>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10</v>
      </c>
      <c r="BX35" s="597"/>
      <c r="BY35" s="598" t="str">
        <f>IF('各会計、関係団体の財政状況及び健全化判断比率'!B69="","",'各会計、関係団体の財政状況及び健全化判断比率'!B69)</f>
        <v>幡多広域市町村圏事務組合（幡多広域ふるさと市町村圏事業特別会計）</v>
      </c>
      <c r="BZ35" s="598"/>
      <c r="CA35" s="598"/>
      <c r="CB35" s="598"/>
      <c r="CC35" s="598"/>
      <c r="CD35" s="598"/>
      <c r="CE35" s="598"/>
      <c r="CF35" s="598"/>
      <c r="CG35" s="598"/>
      <c r="CH35" s="598"/>
      <c r="CI35" s="598"/>
      <c r="CJ35" s="598"/>
      <c r="CK35" s="598"/>
      <c r="CL35" s="598"/>
      <c r="CM35" s="598"/>
      <c r="CN35" s="169"/>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15">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4</v>
      </c>
      <c r="V36" s="597"/>
      <c r="W36" s="598" t="str">
        <f>IF('各会計、関係団体の財政状況及び健全化判断比率'!B30="","",'各会計、関係団体の財政状況及び健全化判断比率'!B30)</f>
        <v>後期高齢者医療特別会計</v>
      </c>
      <c r="X36" s="598"/>
      <c r="Y36" s="598"/>
      <c r="Z36" s="598"/>
      <c r="AA36" s="598"/>
      <c r="AB36" s="598"/>
      <c r="AC36" s="598"/>
      <c r="AD36" s="598"/>
      <c r="AE36" s="598"/>
      <c r="AF36" s="598"/>
      <c r="AG36" s="598"/>
      <c r="AH36" s="598"/>
      <c r="AI36" s="598"/>
      <c r="AJ36" s="598"/>
      <c r="AK36" s="598"/>
      <c r="AL36" s="169"/>
      <c r="AM36" s="597">
        <f t="shared" si="0"/>
        <v>8</v>
      </c>
      <c r="AN36" s="597"/>
      <c r="AO36" s="598" t="str">
        <f>IF('各会計、関係団体の財政状況及び健全化判断比率'!B34="","",'各会計、関係団体の財政状況及び健全化判断比率'!B34)</f>
        <v>漁業集落排水処理事業会計</v>
      </c>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11</v>
      </c>
      <c r="BX36" s="597"/>
      <c r="BY36" s="598" t="str">
        <f>IF('各会計、関係団体の財政状況及び健全化判断比率'!B70="","",'各会計、関係団体の財政状況及び健全化判断比率'!B70)</f>
        <v>幡多広域市町村圏事務組合（滞納整理事業特別会計）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15">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f t="shared" si="4"/>
        <v>5</v>
      </c>
      <c r="V37" s="597"/>
      <c r="W37" s="598" t="str">
        <f>IF('各会計、関係団体の財政状況及び健全化判断比率'!B31="","",'各会計、関係団体の財政状況及び健全化判断比率'!B31)</f>
        <v>特別養護老人ホーム特別会計</v>
      </c>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12</v>
      </c>
      <c r="BX37" s="597"/>
      <c r="BY37" s="598" t="str">
        <f>IF('各会計、関係団体の財政状況及び健全化判断比率'!B71="","",'各会計、関係団体の財政状況及び健全化判断比率'!B71)</f>
        <v>幡多西部消防組合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15">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13</v>
      </c>
      <c r="BX38" s="597"/>
      <c r="BY38" s="598" t="str">
        <f>IF('各会計、関係団体の財政状況及び健全化判断比率'!B72="","",'各会計、関係団体の財政状況及び健全化判断比率'!B72)</f>
        <v>こうち人づくり広域連合</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15">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14</v>
      </c>
      <c r="BX39" s="597"/>
      <c r="BY39" s="598" t="str">
        <f>IF('各会計、関係団体の財政状況及び健全化判断比率'!B73="","",'各会計、関係団体の財政状況及び健全化判断比率'!B73)</f>
        <v>高知県市町村総合事務組合（一般会計）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15">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15</v>
      </c>
      <c r="BX40" s="597"/>
      <c r="BY40" s="598" t="str">
        <f>IF('各会計、関係団体の財政状況及び健全化判断比率'!B74="","",'各会計、関係団体の財政状況及び健全化判断比率'!B74)</f>
        <v>高知県市町村総合事務組合（交通災害共済事業特別会計）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15">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f t="shared" si="2"/>
        <v>16</v>
      </c>
      <c r="BX41" s="597"/>
      <c r="BY41" s="598" t="str">
        <f>IF('各会計、関係団体の財政状況及び健全化判断比率'!B75="","",'各会計、関係団体の財政状況及び健全化判断比率'!B75)</f>
        <v>高知県後期高齢者医療広域連合（一般会計）</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15">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f t="shared" si="2"/>
        <v>17</v>
      </c>
      <c r="BX42" s="597"/>
      <c r="BY42" s="598" t="str">
        <f>IF('各会計、関係団体の財政状況及び健全化判断比率'!B76="","",'各会計、関係団体の財政状況及び健全化判断比率'!B76)</f>
        <v>高知県後期高齢者医療広域連合（特別会計）</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15">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600" t="s">
        <v>194</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195</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196</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197</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198</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199</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200</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201</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U/Rcio2r+lbdy/y/Rwjj3nUFkIer/DTDH0Nq/G6aFmah7T7ye9hLt6oiibmtxo4UhA9veg4IaUvP6Jv/Ge20sg==" saltValue="0ZGDewwAFw6MSP6VIu3hx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202</v>
      </c>
      <c r="DI1" s="603"/>
      <c r="DJ1" s="603"/>
      <c r="DK1" s="603"/>
      <c r="DL1" s="603"/>
      <c r="DM1" s="603"/>
      <c r="DN1" s="604"/>
      <c r="DO1" s="202"/>
      <c r="DP1" s="602" t="s">
        <v>203</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05" t="s">
        <v>205</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206</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207</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208</v>
      </c>
      <c r="S4" s="606"/>
      <c r="T4" s="606"/>
      <c r="U4" s="606"/>
      <c r="V4" s="606"/>
      <c r="W4" s="606"/>
      <c r="X4" s="606"/>
      <c r="Y4" s="607"/>
      <c r="Z4" s="605" t="s">
        <v>209</v>
      </c>
      <c r="AA4" s="606"/>
      <c r="AB4" s="606"/>
      <c r="AC4" s="607"/>
      <c r="AD4" s="605" t="s">
        <v>210</v>
      </c>
      <c r="AE4" s="606"/>
      <c r="AF4" s="606"/>
      <c r="AG4" s="606"/>
      <c r="AH4" s="606"/>
      <c r="AI4" s="606"/>
      <c r="AJ4" s="606"/>
      <c r="AK4" s="607"/>
      <c r="AL4" s="605" t="s">
        <v>209</v>
      </c>
      <c r="AM4" s="606"/>
      <c r="AN4" s="606"/>
      <c r="AO4" s="607"/>
      <c r="AP4" s="608" t="s">
        <v>211</v>
      </c>
      <c r="AQ4" s="608"/>
      <c r="AR4" s="608"/>
      <c r="AS4" s="608"/>
      <c r="AT4" s="608"/>
      <c r="AU4" s="608"/>
      <c r="AV4" s="608"/>
      <c r="AW4" s="608"/>
      <c r="AX4" s="608"/>
      <c r="AY4" s="608"/>
      <c r="AZ4" s="608"/>
      <c r="BA4" s="608"/>
      <c r="BB4" s="608"/>
      <c r="BC4" s="608"/>
      <c r="BD4" s="608"/>
      <c r="BE4" s="608"/>
      <c r="BF4" s="608"/>
      <c r="BG4" s="608" t="s">
        <v>212</v>
      </c>
      <c r="BH4" s="608"/>
      <c r="BI4" s="608"/>
      <c r="BJ4" s="608"/>
      <c r="BK4" s="608"/>
      <c r="BL4" s="608"/>
      <c r="BM4" s="608"/>
      <c r="BN4" s="608"/>
      <c r="BO4" s="608" t="s">
        <v>209</v>
      </c>
      <c r="BP4" s="608"/>
      <c r="BQ4" s="608"/>
      <c r="BR4" s="608"/>
      <c r="BS4" s="608" t="s">
        <v>213</v>
      </c>
      <c r="BT4" s="608"/>
      <c r="BU4" s="608"/>
      <c r="BV4" s="608"/>
      <c r="BW4" s="608"/>
      <c r="BX4" s="608"/>
      <c r="BY4" s="608"/>
      <c r="BZ4" s="608"/>
      <c r="CA4" s="608"/>
      <c r="CB4" s="608"/>
      <c r="CD4" s="605" t="s">
        <v>214</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215</v>
      </c>
      <c r="C5" s="610"/>
      <c r="D5" s="610"/>
      <c r="E5" s="610"/>
      <c r="F5" s="610"/>
      <c r="G5" s="610"/>
      <c r="H5" s="610"/>
      <c r="I5" s="610"/>
      <c r="J5" s="610"/>
      <c r="K5" s="610"/>
      <c r="L5" s="610"/>
      <c r="M5" s="610"/>
      <c r="N5" s="610"/>
      <c r="O5" s="610"/>
      <c r="P5" s="610"/>
      <c r="Q5" s="611"/>
      <c r="R5" s="612">
        <v>433020</v>
      </c>
      <c r="S5" s="613"/>
      <c r="T5" s="613"/>
      <c r="U5" s="613"/>
      <c r="V5" s="613"/>
      <c r="W5" s="613"/>
      <c r="X5" s="613"/>
      <c r="Y5" s="614"/>
      <c r="Z5" s="615">
        <v>7.6</v>
      </c>
      <c r="AA5" s="615"/>
      <c r="AB5" s="615"/>
      <c r="AC5" s="615"/>
      <c r="AD5" s="616">
        <v>433020</v>
      </c>
      <c r="AE5" s="616"/>
      <c r="AF5" s="616"/>
      <c r="AG5" s="616"/>
      <c r="AH5" s="616"/>
      <c r="AI5" s="616"/>
      <c r="AJ5" s="616"/>
      <c r="AK5" s="616"/>
      <c r="AL5" s="617">
        <v>14.3</v>
      </c>
      <c r="AM5" s="618"/>
      <c r="AN5" s="618"/>
      <c r="AO5" s="619"/>
      <c r="AP5" s="609" t="s">
        <v>216</v>
      </c>
      <c r="AQ5" s="610"/>
      <c r="AR5" s="610"/>
      <c r="AS5" s="610"/>
      <c r="AT5" s="610"/>
      <c r="AU5" s="610"/>
      <c r="AV5" s="610"/>
      <c r="AW5" s="610"/>
      <c r="AX5" s="610"/>
      <c r="AY5" s="610"/>
      <c r="AZ5" s="610"/>
      <c r="BA5" s="610"/>
      <c r="BB5" s="610"/>
      <c r="BC5" s="610"/>
      <c r="BD5" s="610"/>
      <c r="BE5" s="610"/>
      <c r="BF5" s="611"/>
      <c r="BG5" s="623">
        <v>433020</v>
      </c>
      <c r="BH5" s="624"/>
      <c r="BI5" s="624"/>
      <c r="BJ5" s="624"/>
      <c r="BK5" s="624"/>
      <c r="BL5" s="624"/>
      <c r="BM5" s="624"/>
      <c r="BN5" s="625"/>
      <c r="BO5" s="626">
        <v>100</v>
      </c>
      <c r="BP5" s="626"/>
      <c r="BQ5" s="626"/>
      <c r="BR5" s="626"/>
      <c r="BS5" s="627">
        <v>1459</v>
      </c>
      <c r="BT5" s="627"/>
      <c r="BU5" s="627"/>
      <c r="BV5" s="627"/>
      <c r="BW5" s="627"/>
      <c r="BX5" s="627"/>
      <c r="BY5" s="627"/>
      <c r="BZ5" s="627"/>
      <c r="CA5" s="627"/>
      <c r="CB5" s="631"/>
      <c r="CD5" s="605" t="s">
        <v>211</v>
      </c>
      <c r="CE5" s="606"/>
      <c r="CF5" s="606"/>
      <c r="CG5" s="606"/>
      <c r="CH5" s="606"/>
      <c r="CI5" s="606"/>
      <c r="CJ5" s="606"/>
      <c r="CK5" s="606"/>
      <c r="CL5" s="606"/>
      <c r="CM5" s="606"/>
      <c r="CN5" s="606"/>
      <c r="CO5" s="606"/>
      <c r="CP5" s="606"/>
      <c r="CQ5" s="607"/>
      <c r="CR5" s="605" t="s">
        <v>217</v>
      </c>
      <c r="CS5" s="606"/>
      <c r="CT5" s="606"/>
      <c r="CU5" s="606"/>
      <c r="CV5" s="606"/>
      <c r="CW5" s="606"/>
      <c r="CX5" s="606"/>
      <c r="CY5" s="607"/>
      <c r="CZ5" s="605" t="s">
        <v>209</v>
      </c>
      <c r="DA5" s="606"/>
      <c r="DB5" s="606"/>
      <c r="DC5" s="607"/>
      <c r="DD5" s="605" t="s">
        <v>218</v>
      </c>
      <c r="DE5" s="606"/>
      <c r="DF5" s="606"/>
      <c r="DG5" s="606"/>
      <c r="DH5" s="606"/>
      <c r="DI5" s="606"/>
      <c r="DJ5" s="606"/>
      <c r="DK5" s="606"/>
      <c r="DL5" s="606"/>
      <c r="DM5" s="606"/>
      <c r="DN5" s="606"/>
      <c r="DO5" s="606"/>
      <c r="DP5" s="607"/>
      <c r="DQ5" s="605" t="s">
        <v>219</v>
      </c>
      <c r="DR5" s="606"/>
      <c r="DS5" s="606"/>
      <c r="DT5" s="606"/>
      <c r="DU5" s="606"/>
      <c r="DV5" s="606"/>
      <c r="DW5" s="606"/>
      <c r="DX5" s="606"/>
      <c r="DY5" s="606"/>
      <c r="DZ5" s="606"/>
      <c r="EA5" s="606"/>
      <c r="EB5" s="606"/>
      <c r="EC5" s="607"/>
    </row>
    <row r="6" spans="2:143" ht="11.25" customHeight="1" x14ac:dyDescent="0.15">
      <c r="B6" s="620" t="s">
        <v>220</v>
      </c>
      <c r="C6" s="621"/>
      <c r="D6" s="621"/>
      <c r="E6" s="621"/>
      <c r="F6" s="621"/>
      <c r="G6" s="621"/>
      <c r="H6" s="621"/>
      <c r="I6" s="621"/>
      <c r="J6" s="621"/>
      <c r="K6" s="621"/>
      <c r="L6" s="621"/>
      <c r="M6" s="621"/>
      <c r="N6" s="621"/>
      <c r="O6" s="621"/>
      <c r="P6" s="621"/>
      <c r="Q6" s="622"/>
      <c r="R6" s="623">
        <v>57314</v>
      </c>
      <c r="S6" s="624"/>
      <c r="T6" s="624"/>
      <c r="U6" s="624"/>
      <c r="V6" s="624"/>
      <c r="W6" s="624"/>
      <c r="X6" s="624"/>
      <c r="Y6" s="625"/>
      <c r="Z6" s="626">
        <v>1</v>
      </c>
      <c r="AA6" s="626"/>
      <c r="AB6" s="626"/>
      <c r="AC6" s="626"/>
      <c r="AD6" s="627">
        <v>57314</v>
      </c>
      <c r="AE6" s="627"/>
      <c r="AF6" s="627"/>
      <c r="AG6" s="627"/>
      <c r="AH6" s="627"/>
      <c r="AI6" s="627"/>
      <c r="AJ6" s="627"/>
      <c r="AK6" s="627"/>
      <c r="AL6" s="628">
        <v>1.9</v>
      </c>
      <c r="AM6" s="629"/>
      <c r="AN6" s="629"/>
      <c r="AO6" s="630"/>
      <c r="AP6" s="620" t="s">
        <v>221</v>
      </c>
      <c r="AQ6" s="621"/>
      <c r="AR6" s="621"/>
      <c r="AS6" s="621"/>
      <c r="AT6" s="621"/>
      <c r="AU6" s="621"/>
      <c r="AV6" s="621"/>
      <c r="AW6" s="621"/>
      <c r="AX6" s="621"/>
      <c r="AY6" s="621"/>
      <c r="AZ6" s="621"/>
      <c r="BA6" s="621"/>
      <c r="BB6" s="621"/>
      <c r="BC6" s="621"/>
      <c r="BD6" s="621"/>
      <c r="BE6" s="621"/>
      <c r="BF6" s="622"/>
      <c r="BG6" s="623">
        <v>433020</v>
      </c>
      <c r="BH6" s="624"/>
      <c r="BI6" s="624"/>
      <c r="BJ6" s="624"/>
      <c r="BK6" s="624"/>
      <c r="BL6" s="624"/>
      <c r="BM6" s="624"/>
      <c r="BN6" s="625"/>
      <c r="BO6" s="626">
        <v>100</v>
      </c>
      <c r="BP6" s="626"/>
      <c r="BQ6" s="626"/>
      <c r="BR6" s="626"/>
      <c r="BS6" s="627">
        <v>1459</v>
      </c>
      <c r="BT6" s="627"/>
      <c r="BU6" s="627"/>
      <c r="BV6" s="627"/>
      <c r="BW6" s="627"/>
      <c r="BX6" s="627"/>
      <c r="BY6" s="627"/>
      <c r="BZ6" s="627"/>
      <c r="CA6" s="627"/>
      <c r="CB6" s="631"/>
      <c r="CD6" s="609" t="s">
        <v>222</v>
      </c>
      <c r="CE6" s="610"/>
      <c r="CF6" s="610"/>
      <c r="CG6" s="610"/>
      <c r="CH6" s="610"/>
      <c r="CI6" s="610"/>
      <c r="CJ6" s="610"/>
      <c r="CK6" s="610"/>
      <c r="CL6" s="610"/>
      <c r="CM6" s="610"/>
      <c r="CN6" s="610"/>
      <c r="CO6" s="610"/>
      <c r="CP6" s="610"/>
      <c r="CQ6" s="611"/>
      <c r="CR6" s="623">
        <v>48414</v>
      </c>
      <c r="CS6" s="624"/>
      <c r="CT6" s="624"/>
      <c r="CU6" s="624"/>
      <c r="CV6" s="624"/>
      <c r="CW6" s="624"/>
      <c r="CX6" s="624"/>
      <c r="CY6" s="625"/>
      <c r="CZ6" s="617">
        <v>0.9</v>
      </c>
      <c r="DA6" s="618"/>
      <c r="DB6" s="618"/>
      <c r="DC6" s="634"/>
      <c r="DD6" s="632" t="s">
        <v>122</v>
      </c>
      <c r="DE6" s="624"/>
      <c r="DF6" s="624"/>
      <c r="DG6" s="624"/>
      <c r="DH6" s="624"/>
      <c r="DI6" s="624"/>
      <c r="DJ6" s="624"/>
      <c r="DK6" s="624"/>
      <c r="DL6" s="624"/>
      <c r="DM6" s="624"/>
      <c r="DN6" s="624"/>
      <c r="DO6" s="624"/>
      <c r="DP6" s="625"/>
      <c r="DQ6" s="632">
        <v>48414</v>
      </c>
      <c r="DR6" s="624"/>
      <c r="DS6" s="624"/>
      <c r="DT6" s="624"/>
      <c r="DU6" s="624"/>
      <c r="DV6" s="624"/>
      <c r="DW6" s="624"/>
      <c r="DX6" s="624"/>
      <c r="DY6" s="624"/>
      <c r="DZ6" s="624"/>
      <c r="EA6" s="624"/>
      <c r="EB6" s="624"/>
      <c r="EC6" s="633"/>
    </row>
    <row r="7" spans="2:143" ht="11.25" customHeight="1" x14ac:dyDescent="0.15">
      <c r="B7" s="620" t="s">
        <v>223</v>
      </c>
      <c r="C7" s="621"/>
      <c r="D7" s="621"/>
      <c r="E7" s="621"/>
      <c r="F7" s="621"/>
      <c r="G7" s="621"/>
      <c r="H7" s="621"/>
      <c r="I7" s="621"/>
      <c r="J7" s="621"/>
      <c r="K7" s="621"/>
      <c r="L7" s="621"/>
      <c r="M7" s="621"/>
      <c r="N7" s="621"/>
      <c r="O7" s="621"/>
      <c r="P7" s="621"/>
      <c r="Q7" s="622"/>
      <c r="R7" s="623">
        <v>358</v>
      </c>
      <c r="S7" s="624"/>
      <c r="T7" s="624"/>
      <c r="U7" s="624"/>
      <c r="V7" s="624"/>
      <c r="W7" s="624"/>
      <c r="X7" s="624"/>
      <c r="Y7" s="625"/>
      <c r="Z7" s="626">
        <v>0</v>
      </c>
      <c r="AA7" s="626"/>
      <c r="AB7" s="626"/>
      <c r="AC7" s="626"/>
      <c r="AD7" s="627">
        <v>358</v>
      </c>
      <c r="AE7" s="627"/>
      <c r="AF7" s="627"/>
      <c r="AG7" s="627"/>
      <c r="AH7" s="627"/>
      <c r="AI7" s="627"/>
      <c r="AJ7" s="627"/>
      <c r="AK7" s="627"/>
      <c r="AL7" s="628">
        <v>0</v>
      </c>
      <c r="AM7" s="629"/>
      <c r="AN7" s="629"/>
      <c r="AO7" s="630"/>
      <c r="AP7" s="620" t="s">
        <v>224</v>
      </c>
      <c r="AQ7" s="621"/>
      <c r="AR7" s="621"/>
      <c r="AS7" s="621"/>
      <c r="AT7" s="621"/>
      <c r="AU7" s="621"/>
      <c r="AV7" s="621"/>
      <c r="AW7" s="621"/>
      <c r="AX7" s="621"/>
      <c r="AY7" s="621"/>
      <c r="AZ7" s="621"/>
      <c r="BA7" s="621"/>
      <c r="BB7" s="621"/>
      <c r="BC7" s="621"/>
      <c r="BD7" s="621"/>
      <c r="BE7" s="621"/>
      <c r="BF7" s="622"/>
      <c r="BG7" s="623">
        <v>152192</v>
      </c>
      <c r="BH7" s="624"/>
      <c r="BI7" s="624"/>
      <c r="BJ7" s="624"/>
      <c r="BK7" s="624"/>
      <c r="BL7" s="624"/>
      <c r="BM7" s="624"/>
      <c r="BN7" s="625"/>
      <c r="BO7" s="626">
        <v>35.1</v>
      </c>
      <c r="BP7" s="626"/>
      <c r="BQ7" s="626"/>
      <c r="BR7" s="626"/>
      <c r="BS7" s="627">
        <v>1459</v>
      </c>
      <c r="BT7" s="627"/>
      <c r="BU7" s="627"/>
      <c r="BV7" s="627"/>
      <c r="BW7" s="627"/>
      <c r="BX7" s="627"/>
      <c r="BY7" s="627"/>
      <c r="BZ7" s="627"/>
      <c r="CA7" s="627"/>
      <c r="CB7" s="631"/>
      <c r="CD7" s="620" t="s">
        <v>225</v>
      </c>
      <c r="CE7" s="621"/>
      <c r="CF7" s="621"/>
      <c r="CG7" s="621"/>
      <c r="CH7" s="621"/>
      <c r="CI7" s="621"/>
      <c r="CJ7" s="621"/>
      <c r="CK7" s="621"/>
      <c r="CL7" s="621"/>
      <c r="CM7" s="621"/>
      <c r="CN7" s="621"/>
      <c r="CO7" s="621"/>
      <c r="CP7" s="621"/>
      <c r="CQ7" s="622"/>
      <c r="CR7" s="623">
        <v>1481658</v>
      </c>
      <c r="CS7" s="624"/>
      <c r="CT7" s="624"/>
      <c r="CU7" s="624"/>
      <c r="CV7" s="624"/>
      <c r="CW7" s="624"/>
      <c r="CX7" s="624"/>
      <c r="CY7" s="625"/>
      <c r="CZ7" s="626">
        <v>27.4</v>
      </c>
      <c r="DA7" s="626"/>
      <c r="DB7" s="626"/>
      <c r="DC7" s="626"/>
      <c r="DD7" s="632">
        <v>41728</v>
      </c>
      <c r="DE7" s="624"/>
      <c r="DF7" s="624"/>
      <c r="DG7" s="624"/>
      <c r="DH7" s="624"/>
      <c r="DI7" s="624"/>
      <c r="DJ7" s="624"/>
      <c r="DK7" s="624"/>
      <c r="DL7" s="624"/>
      <c r="DM7" s="624"/>
      <c r="DN7" s="624"/>
      <c r="DO7" s="624"/>
      <c r="DP7" s="625"/>
      <c r="DQ7" s="632">
        <v>959902</v>
      </c>
      <c r="DR7" s="624"/>
      <c r="DS7" s="624"/>
      <c r="DT7" s="624"/>
      <c r="DU7" s="624"/>
      <c r="DV7" s="624"/>
      <c r="DW7" s="624"/>
      <c r="DX7" s="624"/>
      <c r="DY7" s="624"/>
      <c r="DZ7" s="624"/>
      <c r="EA7" s="624"/>
      <c r="EB7" s="624"/>
      <c r="EC7" s="633"/>
    </row>
    <row r="8" spans="2:143" ht="11.25" customHeight="1" x14ac:dyDescent="0.15">
      <c r="B8" s="620" t="s">
        <v>226</v>
      </c>
      <c r="C8" s="621"/>
      <c r="D8" s="621"/>
      <c r="E8" s="621"/>
      <c r="F8" s="621"/>
      <c r="G8" s="621"/>
      <c r="H8" s="621"/>
      <c r="I8" s="621"/>
      <c r="J8" s="621"/>
      <c r="K8" s="621"/>
      <c r="L8" s="621"/>
      <c r="M8" s="621"/>
      <c r="N8" s="621"/>
      <c r="O8" s="621"/>
      <c r="P8" s="621"/>
      <c r="Q8" s="622"/>
      <c r="R8" s="623">
        <v>2812</v>
      </c>
      <c r="S8" s="624"/>
      <c r="T8" s="624"/>
      <c r="U8" s="624"/>
      <c r="V8" s="624"/>
      <c r="W8" s="624"/>
      <c r="X8" s="624"/>
      <c r="Y8" s="625"/>
      <c r="Z8" s="626">
        <v>0</v>
      </c>
      <c r="AA8" s="626"/>
      <c r="AB8" s="626"/>
      <c r="AC8" s="626"/>
      <c r="AD8" s="627">
        <v>2812</v>
      </c>
      <c r="AE8" s="627"/>
      <c r="AF8" s="627"/>
      <c r="AG8" s="627"/>
      <c r="AH8" s="627"/>
      <c r="AI8" s="627"/>
      <c r="AJ8" s="627"/>
      <c r="AK8" s="627"/>
      <c r="AL8" s="628">
        <v>0.1</v>
      </c>
      <c r="AM8" s="629"/>
      <c r="AN8" s="629"/>
      <c r="AO8" s="630"/>
      <c r="AP8" s="620" t="s">
        <v>227</v>
      </c>
      <c r="AQ8" s="621"/>
      <c r="AR8" s="621"/>
      <c r="AS8" s="621"/>
      <c r="AT8" s="621"/>
      <c r="AU8" s="621"/>
      <c r="AV8" s="621"/>
      <c r="AW8" s="621"/>
      <c r="AX8" s="621"/>
      <c r="AY8" s="621"/>
      <c r="AZ8" s="621"/>
      <c r="BA8" s="621"/>
      <c r="BB8" s="621"/>
      <c r="BC8" s="621"/>
      <c r="BD8" s="621"/>
      <c r="BE8" s="621"/>
      <c r="BF8" s="622"/>
      <c r="BG8" s="623">
        <v>5722</v>
      </c>
      <c r="BH8" s="624"/>
      <c r="BI8" s="624"/>
      <c r="BJ8" s="624"/>
      <c r="BK8" s="624"/>
      <c r="BL8" s="624"/>
      <c r="BM8" s="624"/>
      <c r="BN8" s="625"/>
      <c r="BO8" s="626">
        <v>1.3</v>
      </c>
      <c r="BP8" s="626"/>
      <c r="BQ8" s="626"/>
      <c r="BR8" s="626"/>
      <c r="BS8" s="627" t="s">
        <v>122</v>
      </c>
      <c r="BT8" s="627"/>
      <c r="BU8" s="627"/>
      <c r="BV8" s="627"/>
      <c r="BW8" s="627"/>
      <c r="BX8" s="627"/>
      <c r="BY8" s="627"/>
      <c r="BZ8" s="627"/>
      <c r="CA8" s="627"/>
      <c r="CB8" s="631"/>
      <c r="CD8" s="620" t="s">
        <v>228</v>
      </c>
      <c r="CE8" s="621"/>
      <c r="CF8" s="621"/>
      <c r="CG8" s="621"/>
      <c r="CH8" s="621"/>
      <c r="CI8" s="621"/>
      <c r="CJ8" s="621"/>
      <c r="CK8" s="621"/>
      <c r="CL8" s="621"/>
      <c r="CM8" s="621"/>
      <c r="CN8" s="621"/>
      <c r="CO8" s="621"/>
      <c r="CP8" s="621"/>
      <c r="CQ8" s="622"/>
      <c r="CR8" s="623">
        <v>1179450</v>
      </c>
      <c r="CS8" s="624"/>
      <c r="CT8" s="624"/>
      <c r="CU8" s="624"/>
      <c r="CV8" s="624"/>
      <c r="CW8" s="624"/>
      <c r="CX8" s="624"/>
      <c r="CY8" s="625"/>
      <c r="CZ8" s="626">
        <v>21.8</v>
      </c>
      <c r="DA8" s="626"/>
      <c r="DB8" s="626"/>
      <c r="DC8" s="626"/>
      <c r="DD8" s="632">
        <v>9310</v>
      </c>
      <c r="DE8" s="624"/>
      <c r="DF8" s="624"/>
      <c r="DG8" s="624"/>
      <c r="DH8" s="624"/>
      <c r="DI8" s="624"/>
      <c r="DJ8" s="624"/>
      <c r="DK8" s="624"/>
      <c r="DL8" s="624"/>
      <c r="DM8" s="624"/>
      <c r="DN8" s="624"/>
      <c r="DO8" s="624"/>
      <c r="DP8" s="625"/>
      <c r="DQ8" s="632">
        <v>835684</v>
      </c>
      <c r="DR8" s="624"/>
      <c r="DS8" s="624"/>
      <c r="DT8" s="624"/>
      <c r="DU8" s="624"/>
      <c r="DV8" s="624"/>
      <c r="DW8" s="624"/>
      <c r="DX8" s="624"/>
      <c r="DY8" s="624"/>
      <c r="DZ8" s="624"/>
      <c r="EA8" s="624"/>
      <c r="EB8" s="624"/>
      <c r="EC8" s="633"/>
    </row>
    <row r="9" spans="2:143" ht="11.25" customHeight="1" x14ac:dyDescent="0.15">
      <c r="B9" s="620" t="s">
        <v>229</v>
      </c>
      <c r="C9" s="621"/>
      <c r="D9" s="621"/>
      <c r="E9" s="621"/>
      <c r="F9" s="621"/>
      <c r="G9" s="621"/>
      <c r="H9" s="621"/>
      <c r="I9" s="621"/>
      <c r="J9" s="621"/>
      <c r="K9" s="621"/>
      <c r="L9" s="621"/>
      <c r="M9" s="621"/>
      <c r="N9" s="621"/>
      <c r="O9" s="621"/>
      <c r="P9" s="621"/>
      <c r="Q9" s="622"/>
      <c r="R9" s="623">
        <v>3405</v>
      </c>
      <c r="S9" s="624"/>
      <c r="T9" s="624"/>
      <c r="U9" s="624"/>
      <c r="V9" s="624"/>
      <c r="W9" s="624"/>
      <c r="X9" s="624"/>
      <c r="Y9" s="625"/>
      <c r="Z9" s="626">
        <v>0.1</v>
      </c>
      <c r="AA9" s="626"/>
      <c r="AB9" s="626"/>
      <c r="AC9" s="626"/>
      <c r="AD9" s="627">
        <v>3405</v>
      </c>
      <c r="AE9" s="627"/>
      <c r="AF9" s="627"/>
      <c r="AG9" s="627"/>
      <c r="AH9" s="627"/>
      <c r="AI9" s="627"/>
      <c r="AJ9" s="627"/>
      <c r="AK9" s="627"/>
      <c r="AL9" s="628">
        <v>0.1</v>
      </c>
      <c r="AM9" s="629"/>
      <c r="AN9" s="629"/>
      <c r="AO9" s="630"/>
      <c r="AP9" s="620" t="s">
        <v>230</v>
      </c>
      <c r="AQ9" s="621"/>
      <c r="AR9" s="621"/>
      <c r="AS9" s="621"/>
      <c r="AT9" s="621"/>
      <c r="AU9" s="621"/>
      <c r="AV9" s="621"/>
      <c r="AW9" s="621"/>
      <c r="AX9" s="621"/>
      <c r="AY9" s="621"/>
      <c r="AZ9" s="621"/>
      <c r="BA9" s="621"/>
      <c r="BB9" s="621"/>
      <c r="BC9" s="621"/>
      <c r="BD9" s="621"/>
      <c r="BE9" s="621"/>
      <c r="BF9" s="622"/>
      <c r="BG9" s="623">
        <v>123040</v>
      </c>
      <c r="BH9" s="624"/>
      <c r="BI9" s="624"/>
      <c r="BJ9" s="624"/>
      <c r="BK9" s="624"/>
      <c r="BL9" s="624"/>
      <c r="BM9" s="624"/>
      <c r="BN9" s="625"/>
      <c r="BO9" s="626">
        <v>28.4</v>
      </c>
      <c r="BP9" s="626"/>
      <c r="BQ9" s="626"/>
      <c r="BR9" s="626"/>
      <c r="BS9" s="627" t="s">
        <v>122</v>
      </c>
      <c r="BT9" s="627"/>
      <c r="BU9" s="627"/>
      <c r="BV9" s="627"/>
      <c r="BW9" s="627"/>
      <c r="BX9" s="627"/>
      <c r="BY9" s="627"/>
      <c r="BZ9" s="627"/>
      <c r="CA9" s="627"/>
      <c r="CB9" s="631"/>
      <c r="CD9" s="620" t="s">
        <v>231</v>
      </c>
      <c r="CE9" s="621"/>
      <c r="CF9" s="621"/>
      <c r="CG9" s="621"/>
      <c r="CH9" s="621"/>
      <c r="CI9" s="621"/>
      <c r="CJ9" s="621"/>
      <c r="CK9" s="621"/>
      <c r="CL9" s="621"/>
      <c r="CM9" s="621"/>
      <c r="CN9" s="621"/>
      <c r="CO9" s="621"/>
      <c r="CP9" s="621"/>
      <c r="CQ9" s="622"/>
      <c r="CR9" s="623">
        <v>737906</v>
      </c>
      <c r="CS9" s="624"/>
      <c r="CT9" s="624"/>
      <c r="CU9" s="624"/>
      <c r="CV9" s="624"/>
      <c r="CW9" s="624"/>
      <c r="CX9" s="624"/>
      <c r="CY9" s="625"/>
      <c r="CZ9" s="626">
        <v>13.6</v>
      </c>
      <c r="DA9" s="626"/>
      <c r="DB9" s="626"/>
      <c r="DC9" s="626"/>
      <c r="DD9" s="632">
        <v>6720</v>
      </c>
      <c r="DE9" s="624"/>
      <c r="DF9" s="624"/>
      <c r="DG9" s="624"/>
      <c r="DH9" s="624"/>
      <c r="DI9" s="624"/>
      <c r="DJ9" s="624"/>
      <c r="DK9" s="624"/>
      <c r="DL9" s="624"/>
      <c r="DM9" s="624"/>
      <c r="DN9" s="624"/>
      <c r="DO9" s="624"/>
      <c r="DP9" s="625"/>
      <c r="DQ9" s="632">
        <v>664188</v>
      </c>
      <c r="DR9" s="624"/>
      <c r="DS9" s="624"/>
      <c r="DT9" s="624"/>
      <c r="DU9" s="624"/>
      <c r="DV9" s="624"/>
      <c r="DW9" s="624"/>
      <c r="DX9" s="624"/>
      <c r="DY9" s="624"/>
      <c r="DZ9" s="624"/>
      <c r="EA9" s="624"/>
      <c r="EB9" s="624"/>
      <c r="EC9" s="633"/>
    </row>
    <row r="10" spans="2:143" ht="11.25" customHeight="1" x14ac:dyDescent="0.15">
      <c r="B10" s="620" t="s">
        <v>232</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233</v>
      </c>
      <c r="AQ10" s="621"/>
      <c r="AR10" s="621"/>
      <c r="AS10" s="621"/>
      <c r="AT10" s="621"/>
      <c r="AU10" s="621"/>
      <c r="AV10" s="621"/>
      <c r="AW10" s="621"/>
      <c r="AX10" s="621"/>
      <c r="AY10" s="621"/>
      <c r="AZ10" s="621"/>
      <c r="BA10" s="621"/>
      <c r="BB10" s="621"/>
      <c r="BC10" s="621"/>
      <c r="BD10" s="621"/>
      <c r="BE10" s="621"/>
      <c r="BF10" s="622"/>
      <c r="BG10" s="623">
        <v>9455</v>
      </c>
      <c r="BH10" s="624"/>
      <c r="BI10" s="624"/>
      <c r="BJ10" s="624"/>
      <c r="BK10" s="624"/>
      <c r="BL10" s="624"/>
      <c r="BM10" s="624"/>
      <c r="BN10" s="625"/>
      <c r="BO10" s="626">
        <v>2.2000000000000002</v>
      </c>
      <c r="BP10" s="626"/>
      <c r="BQ10" s="626"/>
      <c r="BR10" s="626"/>
      <c r="BS10" s="627" t="s">
        <v>122</v>
      </c>
      <c r="BT10" s="627"/>
      <c r="BU10" s="627"/>
      <c r="BV10" s="627"/>
      <c r="BW10" s="627"/>
      <c r="BX10" s="627"/>
      <c r="BY10" s="627"/>
      <c r="BZ10" s="627"/>
      <c r="CA10" s="627"/>
      <c r="CB10" s="631"/>
      <c r="CD10" s="620" t="s">
        <v>234</v>
      </c>
      <c r="CE10" s="621"/>
      <c r="CF10" s="621"/>
      <c r="CG10" s="621"/>
      <c r="CH10" s="621"/>
      <c r="CI10" s="621"/>
      <c r="CJ10" s="621"/>
      <c r="CK10" s="621"/>
      <c r="CL10" s="621"/>
      <c r="CM10" s="621"/>
      <c r="CN10" s="621"/>
      <c r="CO10" s="621"/>
      <c r="CP10" s="621"/>
      <c r="CQ10" s="622"/>
      <c r="CR10" s="623" t="s">
        <v>122</v>
      </c>
      <c r="CS10" s="624"/>
      <c r="CT10" s="624"/>
      <c r="CU10" s="624"/>
      <c r="CV10" s="624"/>
      <c r="CW10" s="624"/>
      <c r="CX10" s="624"/>
      <c r="CY10" s="625"/>
      <c r="CZ10" s="626" t="s">
        <v>122</v>
      </c>
      <c r="DA10" s="626"/>
      <c r="DB10" s="626"/>
      <c r="DC10" s="626"/>
      <c r="DD10" s="632" t="s">
        <v>122</v>
      </c>
      <c r="DE10" s="624"/>
      <c r="DF10" s="624"/>
      <c r="DG10" s="624"/>
      <c r="DH10" s="624"/>
      <c r="DI10" s="624"/>
      <c r="DJ10" s="624"/>
      <c r="DK10" s="624"/>
      <c r="DL10" s="624"/>
      <c r="DM10" s="624"/>
      <c r="DN10" s="624"/>
      <c r="DO10" s="624"/>
      <c r="DP10" s="625"/>
      <c r="DQ10" s="632" t="s">
        <v>122</v>
      </c>
      <c r="DR10" s="624"/>
      <c r="DS10" s="624"/>
      <c r="DT10" s="624"/>
      <c r="DU10" s="624"/>
      <c r="DV10" s="624"/>
      <c r="DW10" s="624"/>
      <c r="DX10" s="624"/>
      <c r="DY10" s="624"/>
      <c r="DZ10" s="624"/>
      <c r="EA10" s="624"/>
      <c r="EB10" s="624"/>
      <c r="EC10" s="633"/>
    </row>
    <row r="11" spans="2:143" ht="11.25" customHeight="1" x14ac:dyDescent="0.15">
      <c r="B11" s="620" t="s">
        <v>235</v>
      </c>
      <c r="C11" s="621"/>
      <c r="D11" s="621"/>
      <c r="E11" s="621"/>
      <c r="F11" s="621"/>
      <c r="G11" s="621"/>
      <c r="H11" s="621"/>
      <c r="I11" s="621"/>
      <c r="J11" s="621"/>
      <c r="K11" s="621"/>
      <c r="L11" s="621"/>
      <c r="M11" s="621"/>
      <c r="N11" s="621"/>
      <c r="O11" s="621"/>
      <c r="P11" s="621"/>
      <c r="Q11" s="622"/>
      <c r="R11" s="623">
        <v>111002</v>
      </c>
      <c r="S11" s="624"/>
      <c r="T11" s="624"/>
      <c r="U11" s="624"/>
      <c r="V11" s="624"/>
      <c r="W11" s="624"/>
      <c r="X11" s="624"/>
      <c r="Y11" s="625"/>
      <c r="Z11" s="628">
        <v>2</v>
      </c>
      <c r="AA11" s="629"/>
      <c r="AB11" s="629"/>
      <c r="AC11" s="635"/>
      <c r="AD11" s="632">
        <v>111002</v>
      </c>
      <c r="AE11" s="624"/>
      <c r="AF11" s="624"/>
      <c r="AG11" s="624"/>
      <c r="AH11" s="624"/>
      <c r="AI11" s="624"/>
      <c r="AJ11" s="624"/>
      <c r="AK11" s="625"/>
      <c r="AL11" s="628">
        <v>3.7</v>
      </c>
      <c r="AM11" s="629"/>
      <c r="AN11" s="629"/>
      <c r="AO11" s="630"/>
      <c r="AP11" s="620" t="s">
        <v>236</v>
      </c>
      <c r="AQ11" s="621"/>
      <c r="AR11" s="621"/>
      <c r="AS11" s="621"/>
      <c r="AT11" s="621"/>
      <c r="AU11" s="621"/>
      <c r="AV11" s="621"/>
      <c r="AW11" s="621"/>
      <c r="AX11" s="621"/>
      <c r="AY11" s="621"/>
      <c r="AZ11" s="621"/>
      <c r="BA11" s="621"/>
      <c r="BB11" s="621"/>
      <c r="BC11" s="621"/>
      <c r="BD11" s="621"/>
      <c r="BE11" s="621"/>
      <c r="BF11" s="622"/>
      <c r="BG11" s="623">
        <v>13975</v>
      </c>
      <c r="BH11" s="624"/>
      <c r="BI11" s="624"/>
      <c r="BJ11" s="624"/>
      <c r="BK11" s="624"/>
      <c r="BL11" s="624"/>
      <c r="BM11" s="624"/>
      <c r="BN11" s="625"/>
      <c r="BO11" s="626">
        <v>3.2</v>
      </c>
      <c r="BP11" s="626"/>
      <c r="BQ11" s="626"/>
      <c r="BR11" s="626"/>
      <c r="BS11" s="627">
        <v>1459</v>
      </c>
      <c r="BT11" s="627"/>
      <c r="BU11" s="627"/>
      <c r="BV11" s="627"/>
      <c r="BW11" s="627"/>
      <c r="BX11" s="627"/>
      <c r="BY11" s="627"/>
      <c r="BZ11" s="627"/>
      <c r="CA11" s="627"/>
      <c r="CB11" s="631"/>
      <c r="CD11" s="620" t="s">
        <v>237</v>
      </c>
      <c r="CE11" s="621"/>
      <c r="CF11" s="621"/>
      <c r="CG11" s="621"/>
      <c r="CH11" s="621"/>
      <c r="CI11" s="621"/>
      <c r="CJ11" s="621"/>
      <c r="CK11" s="621"/>
      <c r="CL11" s="621"/>
      <c r="CM11" s="621"/>
      <c r="CN11" s="621"/>
      <c r="CO11" s="621"/>
      <c r="CP11" s="621"/>
      <c r="CQ11" s="622"/>
      <c r="CR11" s="623">
        <v>164325</v>
      </c>
      <c r="CS11" s="624"/>
      <c r="CT11" s="624"/>
      <c r="CU11" s="624"/>
      <c r="CV11" s="624"/>
      <c r="CW11" s="624"/>
      <c r="CX11" s="624"/>
      <c r="CY11" s="625"/>
      <c r="CZ11" s="626">
        <v>3</v>
      </c>
      <c r="DA11" s="626"/>
      <c r="DB11" s="626"/>
      <c r="DC11" s="626"/>
      <c r="DD11" s="632">
        <v>17704</v>
      </c>
      <c r="DE11" s="624"/>
      <c r="DF11" s="624"/>
      <c r="DG11" s="624"/>
      <c r="DH11" s="624"/>
      <c r="DI11" s="624"/>
      <c r="DJ11" s="624"/>
      <c r="DK11" s="624"/>
      <c r="DL11" s="624"/>
      <c r="DM11" s="624"/>
      <c r="DN11" s="624"/>
      <c r="DO11" s="624"/>
      <c r="DP11" s="625"/>
      <c r="DQ11" s="632">
        <v>120235</v>
      </c>
      <c r="DR11" s="624"/>
      <c r="DS11" s="624"/>
      <c r="DT11" s="624"/>
      <c r="DU11" s="624"/>
      <c r="DV11" s="624"/>
      <c r="DW11" s="624"/>
      <c r="DX11" s="624"/>
      <c r="DY11" s="624"/>
      <c r="DZ11" s="624"/>
      <c r="EA11" s="624"/>
      <c r="EB11" s="624"/>
      <c r="EC11" s="633"/>
    </row>
    <row r="12" spans="2:143" ht="11.25" customHeight="1" x14ac:dyDescent="0.15">
      <c r="B12" s="620" t="s">
        <v>238</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239</v>
      </c>
      <c r="AQ12" s="621"/>
      <c r="AR12" s="621"/>
      <c r="AS12" s="621"/>
      <c r="AT12" s="621"/>
      <c r="AU12" s="621"/>
      <c r="AV12" s="621"/>
      <c r="AW12" s="621"/>
      <c r="AX12" s="621"/>
      <c r="AY12" s="621"/>
      <c r="AZ12" s="621"/>
      <c r="BA12" s="621"/>
      <c r="BB12" s="621"/>
      <c r="BC12" s="621"/>
      <c r="BD12" s="621"/>
      <c r="BE12" s="621"/>
      <c r="BF12" s="622"/>
      <c r="BG12" s="623">
        <v>227697</v>
      </c>
      <c r="BH12" s="624"/>
      <c r="BI12" s="624"/>
      <c r="BJ12" s="624"/>
      <c r="BK12" s="624"/>
      <c r="BL12" s="624"/>
      <c r="BM12" s="624"/>
      <c r="BN12" s="625"/>
      <c r="BO12" s="626">
        <v>52.6</v>
      </c>
      <c r="BP12" s="626"/>
      <c r="BQ12" s="626"/>
      <c r="BR12" s="626"/>
      <c r="BS12" s="627" t="s">
        <v>122</v>
      </c>
      <c r="BT12" s="627"/>
      <c r="BU12" s="627"/>
      <c r="BV12" s="627"/>
      <c r="BW12" s="627"/>
      <c r="BX12" s="627"/>
      <c r="BY12" s="627"/>
      <c r="BZ12" s="627"/>
      <c r="CA12" s="627"/>
      <c r="CB12" s="631"/>
      <c r="CD12" s="620" t="s">
        <v>240</v>
      </c>
      <c r="CE12" s="621"/>
      <c r="CF12" s="621"/>
      <c r="CG12" s="621"/>
      <c r="CH12" s="621"/>
      <c r="CI12" s="621"/>
      <c r="CJ12" s="621"/>
      <c r="CK12" s="621"/>
      <c r="CL12" s="621"/>
      <c r="CM12" s="621"/>
      <c r="CN12" s="621"/>
      <c r="CO12" s="621"/>
      <c r="CP12" s="621"/>
      <c r="CQ12" s="622"/>
      <c r="CR12" s="623">
        <v>69198</v>
      </c>
      <c r="CS12" s="624"/>
      <c r="CT12" s="624"/>
      <c r="CU12" s="624"/>
      <c r="CV12" s="624"/>
      <c r="CW12" s="624"/>
      <c r="CX12" s="624"/>
      <c r="CY12" s="625"/>
      <c r="CZ12" s="626">
        <v>1.3</v>
      </c>
      <c r="DA12" s="626"/>
      <c r="DB12" s="626"/>
      <c r="DC12" s="626"/>
      <c r="DD12" s="632" t="s">
        <v>122</v>
      </c>
      <c r="DE12" s="624"/>
      <c r="DF12" s="624"/>
      <c r="DG12" s="624"/>
      <c r="DH12" s="624"/>
      <c r="DI12" s="624"/>
      <c r="DJ12" s="624"/>
      <c r="DK12" s="624"/>
      <c r="DL12" s="624"/>
      <c r="DM12" s="624"/>
      <c r="DN12" s="624"/>
      <c r="DO12" s="624"/>
      <c r="DP12" s="625"/>
      <c r="DQ12" s="632">
        <v>41484</v>
      </c>
      <c r="DR12" s="624"/>
      <c r="DS12" s="624"/>
      <c r="DT12" s="624"/>
      <c r="DU12" s="624"/>
      <c r="DV12" s="624"/>
      <c r="DW12" s="624"/>
      <c r="DX12" s="624"/>
      <c r="DY12" s="624"/>
      <c r="DZ12" s="624"/>
      <c r="EA12" s="624"/>
      <c r="EB12" s="624"/>
      <c r="EC12" s="633"/>
    </row>
    <row r="13" spans="2:143" ht="11.25" customHeight="1" x14ac:dyDescent="0.15">
      <c r="B13" s="620" t="s">
        <v>241</v>
      </c>
      <c r="C13" s="621"/>
      <c r="D13" s="621"/>
      <c r="E13" s="621"/>
      <c r="F13" s="621"/>
      <c r="G13" s="621"/>
      <c r="H13" s="621"/>
      <c r="I13" s="621"/>
      <c r="J13" s="621"/>
      <c r="K13" s="621"/>
      <c r="L13" s="621"/>
      <c r="M13" s="621"/>
      <c r="N13" s="621"/>
      <c r="O13" s="621"/>
      <c r="P13" s="621"/>
      <c r="Q13" s="622"/>
      <c r="R13" s="623" t="s">
        <v>122</v>
      </c>
      <c r="S13" s="624"/>
      <c r="T13" s="624"/>
      <c r="U13" s="624"/>
      <c r="V13" s="624"/>
      <c r="W13" s="624"/>
      <c r="X13" s="624"/>
      <c r="Y13" s="625"/>
      <c r="Z13" s="626" t="s">
        <v>122</v>
      </c>
      <c r="AA13" s="626"/>
      <c r="AB13" s="626"/>
      <c r="AC13" s="626"/>
      <c r="AD13" s="627" t="s">
        <v>122</v>
      </c>
      <c r="AE13" s="627"/>
      <c r="AF13" s="627"/>
      <c r="AG13" s="627"/>
      <c r="AH13" s="627"/>
      <c r="AI13" s="627"/>
      <c r="AJ13" s="627"/>
      <c r="AK13" s="627"/>
      <c r="AL13" s="628" t="s">
        <v>122</v>
      </c>
      <c r="AM13" s="629"/>
      <c r="AN13" s="629"/>
      <c r="AO13" s="630"/>
      <c r="AP13" s="620" t="s">
        <v>242</v>
      </c>
      <c r="AQ13" s="621"/>
      <c r="AR13" s="621"/>
      <c r="AS13" s="621"/>
      <c r="AT13" s="621"/>
      <c r="AU13" s="621"/>
      <c r="AV13" s="621"/>
      <c r="AW13" s="621"/>
      <c r="AX13" s="621"/>
      <c r="AY13" s="621"/>
      <c r="AZ13" s="621"/>
      <c r="BA13" s="621"/>
      <c r="BB13" s="621"/>
      <c r="BC13" s="621"/>
      <c r="BD13" s="621"/>
      <c r="BE13" s="621"/>
      <c r="BF13" s="622"/>
      <c r="BG13" s="623">
        <v>227290</v>
      </c>
      <c r="BH13" s="624"/>
      <c r="BI13" s="624"/>
      <c r="BJ13" s="624"/>
      <c r="BK13" s="624"/>
      <c r="BL13" s="624"/>
      <c r="BM13" s="624"/>
      <c r="BN13" s="625"/>
      <c r="BO13" s="626">
        <v>52.5</v>
      </c>
      <c r="BP13" s="626"/>
      <c r="BQ13" s="626"/>
      <c r="BR13" s="626"/>
      <c r="BS13" s="627" t="s">
        <v>122</v>
      </c>
      <c r="BT13" s="627"/>
      <c r="BU13" s="627"/>
      <c r="BV13" s="627"/>
      <c r="BW13" s="627"/>
      <c r="BX13" s="627"/>
      <c r="BY13" s="627"/>
      <c r="BZ13" s="627"/>
      <c r="CA13" s="627"/>
      <c r="CB13" s="631"/>
      <c r="CD13" s="620" t="s">
        <v>243</v>
      </c>
      <c r="CE13" s="621"/>
      <c r="CF13" s="621"/>
      <c r="CG13" s="621"/>
      <c r="CH13" s="621"/>
      <c r="CI13" s="621"/>
      <c r="CJ13" s="621"/>
      <c r="CK13" s="621"/>
      <c r="CL13" s="621"/>
      <c r="CM13" s="621"/>
      <c r="CN13" s="621"/>
      <c r="CO13" s="621"/>
      <c r="CP13" s="621"/>
      <c r="CQ13" s="622"/>
      <c r="CR13" s="623">
        <v>457291</v>
      </c>
      <c r="CS13" s="624"/>
      <c r="CT13" s="624"/>
      <c r="CU13" s="624"/>
      <c r="CV13" s="624"/>
      <c r="CW13" s="624"/>
      <c r="CX13" s="624"/>
      <c r="CY13" s="625"/>
      <c r="CZ13" s="626">
        <v>8.4</v>
      </c>
      <c r="DA13" s="626"/>
      <c r="DB13" s="626"/>
      <c r="DC13" s="626"/>
      <c r="DD13" s="632">
        <v>293224</v>
      </c>
      <c r="DE13" s="624"/>
      <c r="DF13" s="624"/>
      <c r="DG13" s="624"/>
      <c r="DH13" s="624"/>
      <c r="DI13" s="624"/>
      <c r="DJ13" s="624"/>
      <c r="DK13" s="624"/>
      <c r="DL13" s="624"/>
      <c r="DM13" s="624"/>
      <c r="DN13" s="624"/>
      <c r="DO13" s="624"/>
      <c r="DP13" s="625"/>
      <c r="DQ13" s="632">
        <v>155852</v>
      </c>
      <c r="DR13" s="624"/>
      <c r="DS13" s="624"/>
      <c r="DT13" s="624"/>
      <c r="DU13" s="624"/>
      <c r="DV13" s="624"/>
      <c r="DW13" s="624"/>
      <c r="DX13" s="624"/>
      <c r="DY13" s="624"/>
      <c r="DZ13" s="624"/>
      <c r="EA13" s="624"/>
      <c r="EB13" s="624"/>
      <c r="EC13" s="633"/>
    </row>
    <row r="14" spans="2:143" ht="11.25" customHeight="1" x14ac:dyDescent="0.15">
      <c r="B14" s="620" t="s">
        <v>244</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245</v>
      </c>
      <c r="AQ14" s="621"/>
      <c r="AR14" s="621"/>
      <c r="AS14" s="621"/>
      <c r="AT14" s="621"/>
      <c r="AU14" s="621"/>
      <c r="AV14" s="621"/>
      <c r="AW14" s="621"/>
      <c r="AX14" s="621"/>
      <c r="AY14" s="621"/>
      <c r="AZ14" s="621"/>
      <c r="BA14" s="621"/>
      <c r="BB14" s="621"/>
      <c r="BC14" s="621"/>
      <c r="BD14" s="621"/>
      <c r="BE14" s="621"/>
      <c r="BF14" s="622"/>
      <c r="BG14" s="623">
        <v>22316</v>
      </c>
      <c r="BH14" s="624"/>
      <c r="BI14" s="624"/>
      <c r="BJ14" s="624"/>
      <c r="BK14" s="624"/>
      <c r="BL14" s="624"/>
      <c r="BM14" s="624"/>
      <c r="BN14" s="625"/>
      <c r="BO14" s="626">
        <v>5.2</v>
      </c>
      <c r="BP14" s="626"/>
      <c r="BQ14" s="626"/>
      <c r="BR14" s="626"/>
      <c r="BS14" s="627" t="s">
        <v>122</v>
      </c>
      <c r="BT14" s="627"/>
      <c r="BU14" s="627"/>
      <c r="BV14" s="627"/>
      <c r="BW14" s="627"/>
      <c r="BX14" s="627"/>
      <c r="BY14" s="627"/>
      <c r="BZ14" s="627"/>
      <c r="CA14" s="627"/>
      <c r="CB14" s="631"/>
      <c r="CD14" s="620" t="s">
        <v>246</v>
      </c>
      <c r="CE14" s="621"/>
      <c r="CF14" s="621"/>
      <c r="CG14" s="621"/>
      <c r="CH14" s="621"/>
      <c r="CI14" s="621"/>
      <c r="CJ14" s="621"/>
      <c r="CK14" s="621"/>
      <c r="CL14" s="621"/>
      <c r="CM14" s="621"/>
      <c r="CN14" s="621"/>
      <c r="CO14" s="621"/>
      <c r="CP14" s="621"/>
      <c r="CQ14" s="622"/>
      <c r="CR14" s="623">
        <v>292313</v>
      </c>
      <c r="CS14" s="624"/>
      <c r="CT14" s="624"/>
      <c r="CU14" s="624"/>
      <c r="CV14" s="624"/>
      <c r="CW14" s="624"/>
      <c r="CX14" s="624"/>
      <c r="CY14" s="625"/>
      <c r="CZ14" s="626">
        <v>5.4</v>
      </c>
      <c r="DA14" s="626"/>
      <c r="DB14" s="626"/>
      <c r="DC14" s="626"/>
      <c r="DD14" s="632">
        <v>10910</v>
      </c>
      <c r="DE14" s="624"/>
      <c r="DF14" s="624"/>
      <c r="DG14" s="624"/>
      <c r="DH14" s="624"/>
      <c r="DI14" s="624"/>
      <c r="DJ14" s="624"/>
      <c r="DK14" s="624"/>
      <c r="DL14" s="624"/>
      <c r="DM14" s="624"/>
      <c r="DN14" s="624"/>
      <c r="DO14" s="624"/>
      <c r="DP14" s="625"/>
      <c r="DQ14" s="632">
        <v>228971</v>
      </c>
      <c r="DR14" s="624"/>
      <c r="DS14" s="624"/>
      <c r="DT14" s="624"/>
      <c r="DU14" s="624"/>
      <c r="DV14" s="624"/>
      <c r="DW14" s="624"/>
      <c r="DX14" s="624"/>
      <c r="DY14" s="624"/>
      <c r="DZ14" s="624"/>
      <c r="EA14" s="624"/>
      <c r="EB14" s="624"/>
      <c r="EC14" s="633"/>
    </row>
    <row r="15" spans="2:143" ht="11.25" customHeight="1" x14ac:dyDescent="0.15">
      <c r="B15" s="620" t="s">
        <v>247</v>
      </c>
      <c r="C15" s="621"/>
      <c r="D15" s="621"/>
      <c r="E15" s="621"/>
      <c r="F15" s="621"/>
      <c r="G15" s="621"/>
      <c r="H15" s="621"/>
      <c r="I15" s="621"/>
      <c r="J15" s="621"/>
      <c r="K15" s="621"/>
      <c r="L15" s="621"/>
      <c r="M15" s="621"/>
      <c r="N15" s="621"/>
      <c r="O15" s="621"/>
      <c r="P15" s="621"/>
      <c r="Q15" s="622"/>
      <c r="R15" s="623">
        <v>3235</v>
      </c>
      <c r="S15" s="624"/>
      <c r="T15" s="624"/>
      <c r="U15" s="624"/>
      <c r="V15" s="624"/>
      <c r="W15" s="624"/>
      <c r="X15" s="624"/>
      <c r="Y15" s="625"/>
      <c r="Z15" s="626">
        <v>0.1</v>
      </c>
      <c r="AA15" s="626"/>
      <c r="AB15" s="626"/>
      <c r="AC15" s="626"/>
      <c r="AD15" s="627">
        <v>3235</v>
      </c>
      <c r="AE15" s="627"/>
      <c r="AF15" s="627"/>
      <c r="AG15" s="627"/>
      <c r="AH15" s="627"/>
      <c r="AI15" s="627"/>
      <c r="AJ15" s="627"/>
      <c r="AK15" s="627"/>
      <c r="AL15" s="628">
        <v>0.1</v>
      </c>
      <c r="AM15" s="629"/>
      <c r="AN15" s="629"/>
      <c r="AO15" s="630"/>
      <c r="AP15" s="620" t="s">
        <v>248</v>
      </c>
      <c r="AQ15" s="621"/>
      <c r="AR15" s="621"/>
      <c r="AS15" s="621"/>
      <c r="AT15" s="621"/>
      <c r="AU15" s="621"/>
      <c r="AV15" s="621"/>
      <c r="AW15" s="621"/>
      <c r="AX15" s="621"/>
      <c r="AY15" s="621"/>
      <c r="AZ15" s="621"/>
      <c r="BA15" s="621"/>
      <c r="BB15" s="621"/>
      <c r="BC15" s="621"/>
      <c r="BD15" s="621"/>
      <c r="BE15" s="621"/>
      <c r="BF15" s="622"/>
      <c r="BG15" s="623">
        <v>30815</v>
      </c>
      <c r="BH15" s="624"/>
      <c r="BI15" s="624"/>
      <c r="BJ15" s="624"/>
      <c r="BK15" s="624"/>
      <c r="BL15" s="624"/>
      <c r="BM15" s="624"/>
      <c r="BN15" s="625"/>
      <c r="BO15" s="626">
        <v>7.1</v>
      </c>
      <c r="BP15" s="626"/>
      <c r="BQ15" s="626"/>
      <c r="BR15" s="626"/>
      <c r="BS15" s="627" t="s">
        <v>122</v>
      </c>
      <c r="BT15" s="627"/>
      <c r="BU15" s="627"/>
      <c r="BV15" s="627"/>
      <c r="BW15" s="627"/>
      <c r="BX15" s="627"/>
      <c r="BY15" s="627"/>
      <c r="BZ15" s="627"/>
      <c r="CA15" s="627"/>
      <c r="CB15" s="631"/>
      <c r="CD15" s="620" t="s">
        <v>249</v>
      </c>
      <c r="CE15" s="621"/>
      <c r="CF15" s="621"/>
      <c r="CG15" s="621"/>
      <c r="CH15" s="621"/>
      <c r="CI15" s="621"/>
      <c r="CJ15" s="621"/>
      <c r="CK15" s="621"/>
      <c r="CL15" s="621"/>
      <c r="CM15" s="621"/>
      <c r="CN15" s="621"/>
      <c r="CO15" s="621"/>
      <c r="CP15" s="621"/>
      <c r="CQ15" s="622"/>
      <c r="CR15" s="623">
        <v>261519</v>
      </c>
      <c r="CS15" s="624"/>
      <c r="CT15" s="624"/>
      <c r="CU15" s="624"/>
      <c r="CV15" s="624"/>
      <c r="CW15" s="624"/>
      <c r="CX15" s="624"/>
      <c r="CY15" s="625"/>
      <c r="CZ15" s="626">
        <v>4.8</v>
      </c>
      <c r="DA15" s="626"/>
      <c r="DB15" s="626"/>
      <c r="DC15" s="626"/>
      <c r="DD15" s="632">
        <v>12062</v>
      </c>
      <c r="DE15" s="624"/>
      <c r="DF15" s="624"/>
      <c r="DG15" s="624"/>
      <c r="DH15" s="624"/>
      <c r="DI15" s="624"/>
      <c r="DJ15" s="624"/>
      <c r="DK15" s="624"/>
      <c r="DL15" s="624"/>
      <c r="DM15" s="624"/>
      <c r="DN15" s="624"/>
      <c r="DO15" s="624"/>
      <c r="DP15" s="625"/>
      <c r="DQ15" s="632">
        <v>217539</v>
      </c>
      <c r="DR15" s="624"/>
      <c r="DS15" s="624"/>
      <c r="DT15" s="624"/>
      <c r="DU15" s="624"/>
      <c r="DV15" s="624"/>
      <c r="DW15" s="624"/>
      <c r="DX15" s="624"/>
      <c r="DY15" s="624"/>
      <c r="DZ15" s="624"/>
      <c r="EA15" s="624"/>
      <c r="EB15" s="624"/>
      <c r="EC15" s="633"/>
    </row>
    <row r="16" spans="2:143" ht="11.25" customHeight="1" x14ac:dyDescent="0.15">
      <c r="B16" s="620" t="s">
        <v>250</v>
      </c>
      <c r="C16" s="621"/>
      <c r="D16" s="621"/>
      <c r="E16" s="621"/>
      <c r="F16" s="621"/>
      <c r="G16" s="621"/>
      <c r="H16" s="621"/>
      <c r="I16" s="621"/>
      <c r="J16" s="621"/>
      <c r="K16" s="621"/>
      <c r="L16" s="621"/>
      <c r="M16" s="621"/>
      <c r="N16" s="621"/>
      <c r="O16" s="621"/>
      <c r="P16" s="621"/>
      <c r="Q16" s="622"/>
      <c r="R16" s="623">
        <v>5070</v>
      </c>
      <c r="S16" s="624"/>
      <c r="T16" s="624"/>
      <c r="U16" s="624"/>
      <c r="V16" s="624"/>
      <c r="W16" s="624"/>
      <c r="X16" s="624"/>
      <c r="Y16" s="625"/>
      <c r="Z16" s="626">
        <v>0.1</v>
      </c>
      <c r="AA16" s="626"/>
      <c r="AB16" s="626"/>
      <c r="AC16" s="626"/>
      <c r="AD16" s="627">
        <v>5070</v>
      </c>
      <c r="AE16" s="627"/>
      <c r="AF16" s="627"/>
      <c r="AG16" s="627"/>
      <c r="AH16" s="627"/>
      <c r="AI16" s="627"/>
      <c r="AJ16" s="627"/>
      <c r="AK16" s="627"/>
      <c r="AL16" s="628">
        <v>0.2</v>
      </c>
      <c r="AM16" s="629"/>
      <c r="AN16" s="629"/>
      <c r="AO16" s="630"/>
      <c r="AP16" s="620" t="s">
        <v>251</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252</v>
      </c>
      <c r="CE16" s="621"/>
      <c r="CF16" s="621"/>
      <c r="CG16" s="621"/>
      <c r="CH16" s="621"/>
      <c r="CI16" s="621"/>
      <c r="CJ16" s="621"/>
      <c r="CK16" s="621"/>
      <c r="CL16" s="621"/>
      <c r="CM16" s="621"/>
      <c r="CN16" s="621"/>
      <c r="CO16" s="621"/>
      <c r="CP16" s="621"/>
      <c r="CQ16" s="622"/>
      <c r="CR16" s="623">
        <v>55293</v>
      </c>
      <c r="CS16" s="624"/>
      <c r="CT16" s="624"/>
      <c r="CU16" s="624"/>
      <c r="CV16" s="624"/>
      <c r="CW16" s="624"/>
      <c r="CX16" s="624"/>
      <c r="CY16" s="625"/>
      <c r="CZ16" s="626">
        <v>1</v>
      </c>
      <c r="DA16" s="626"/>
      <c r="DB16" s="626"/>
      <c r="DC16" s="626"/>
      <c r="DD16" s="632" t="s">
        <v>122</v>
      </c>
      <c r="DE16" s="624"/>
      <c r="DF16" s="624"/>
      <c r="DG16" s="624"/>
      <c r="DH16" s="624"/>
      <c r="DI16" s="624"/>
      <c r="DJ16" s="624"/>
      <c r="DK16" s="624"/>
      <c r="DL16" s="624"/>
      <c r="DM16" s="624"/>
      <c r="DN16" s="624"/>
      <c r="DO16" s="624"/>
      <c r="DP16" s="625"/>
      <c r="DQ16" s="632">
        <v>20241</v>
      </c>
      <c r="DR16" s="624"/>
      <c r="DS16" s="624"/>
      <c r="DT16" s="624"/>
      <c r="DU16" s="624"/>
      <c r="DV16" s="624"/>
      <c r="DW16" s="624"/>
      <c r="DX16" s="624"/>
      <c r="DY16" s="624"/>
      <c r="DZ16" s="624"/>
      <c r="EA16" s="624"/>
      <c r="EB16" s="624"/>
      <c r="EC16" s="633"/>
    </row>
    <row r="17" spans="2:133" ht="11.25" customHeight="1" x14ac:dyDescent="0.15">
      <c r="B17" s="620" t="s">
        <v>253</v>
      </c>
      <c r="C17" s="621"/>
      <c r="D17" s="621"/>
      <c r="E17" s="621"/>
      <c r="F17" s="621"/>
      <c r="G17" s="621"/>
      <c r="H17" s="621"/>
      <c r="I17" s="621"/>
      <c r="J17" s="621"/>
      <c r="K17" s="621"/>
      <c r="L17" s="621"/>
      <c r="M17" s="621"/>
      <c r="N17" s="621"/>
      <c r="O17" s="621"/>
      <c r="P17" s="621"/>
      <c r="Q17" s="622"/>
      <c r="R17" s="623">
        <v>14655</v>
      </c>
      <c r="S17" s="624"/>
      <c r="T17" s="624"/>
      <c r="U17" s="624"/>
      <c r="V17" s="624"/>
      <c r="W17" s="624"/>
      <c r="X17" s="624"/>
      <c r="Y17" s="625"/>
      <c r="Z17" s="626">
        <v>0.3</v>
      </c>
      <c r="AA17" s="626"/>
      <c r="AB17" s="626"/>
      <c r="AC17" s="626"/>
      <c r="AD17" s="627">
        <v>14655</v>
      </c>
      <c r="AE17" s="627"/>
      <c r="AF17" s="627"/>
      <c r="AG17" s="627"/>
      <c r="AH17" s="627"/>
      <c r="AI17" s="627"/>
      <c r="AJ17" s="627"/>
      <c r="AK17" s="627"/>
      <c r="AL17" s="628">
        <v>0.5</v>
      </c>
      <c r="AM17" s="629"/>
      <c r="AN17" s="629"/>
      <c r="AO17" s="630"/>
      <c r="AP17" s="620" t="s">
        <v>254</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255</v>
      </c>
      <c r="CE17" s="621"/>
      <c r="CF17" s="621"/>
      <c r="CG17" s="621"/>
      <c r="CH17" s="621"/>
      <c r="CI17" s="621"/>
      <c r="CJ17" s="621"/>
      <c r="CK17" s="621"/>
      <c r="CL17" s="621"/>
      <c r="CM17" s="621"/>
      <c r="CN17" s="621"/>
      <c r="CO17" s="621"/>
      <c r="CP17" s="621"/>
      <c r="CQ17" s="622"/>
      <c r="CR17" s="623">
        <v>669129</v>
      </c>
      <c r="CS17" s="624"/>
      <c r="CT17" s="624"/>
      <c r="CU17" s="624"/>
      <c r="CV17" s="624"/>
      <c r="CW17" s="624"/>
      <c r="CX17" s="624"/>
      <c r="CY17" s="625"/>
      <c r="CZ17" s="626">
        <v>12.4</v>
      </c>
      <c r="DA17" s="626"/>
      <c r="DB17" s="626"/>
      <c r="DC17" s="626"/>
      <c r="DD17" s="632" t="s">
        <v>122</v>
      </c>
      <c r="DE17" s="624"/>
      <c r="DF17" s="624"/>
      <c r="DG17" s="624"/>
      <c r="DH17" s="624"/>
      <c r="DI17" s="624"/>
      <c r="DJ17" s="624"/>
      <c r="DK17" s="624"/>
      <c r="DL17" s="624"/>
      <c r="DM17" s="624"/>
      <c r="DN17" s="624"/>
      <c r="DO17" s="624"/>
      <c r="DP17" s="625"/>
      <c r="DQ17" s="632">
        <v>644835</v>
      </c>
      <c r="DR17" s="624"/>
      <c r="DS17" s="624"/>
      <c r="DT17" s="624"/>
      <c r="DU17" s="624"/>
      <c r="DV17" s="624"/>
      <c r="DW17" s="624"/>
      <c r="DX17" s="624"/>
      <c r="DY17" s="624"/>
      <c r="DZ17" s="624"/>
      <c r="EA17" s="624"/>
      <c r="EB17" s="624"/>
      <c r="EC17" s="633"/>
    </row>
    <row r="18" spans="2:133" ht="11.25" customHeight="1" x14ac:dyDescent="0.15">
      <c r="B18" s="620" t="s">
        <v>256</v>
      </c>
      <c r="C18" s="621"/>
      <c r="D18" s="621"/>
      <c r="E18" s="621"/>
      <c r="F18" s="621"/>
      <c r="G18" s="621"/>
      <c r="H18" s="621"/>
      <c r="I18" s="621"/>
      <c r="J18" s="621"/>
      <c r="K18" s="621"/>
      <c r="L18" s="621"/>
      <c r="M18" s="621"/>
      <c r="N18" s="621"/>
      <c r="O18" s="621"/>
      <c r="P18" s="621"/>
      <c r="Q18" s="622"/>
      <c r="R18" s="623">
        <v>1183</v>
      </c>
      <c r="S18" s="624"/>
      <c r="T18" s="624"/>
      <c r="U18" s="624"/>
      <c r="V18" s="624"/>
      <c r="W18" s="624"/>
      <c r="X18" s="624"/>
      <c r="Y18" s="625"/>
      <c r="Z18" s="626">
        <v>0</v>
      </c>
      <c r="AA18" s="626"/>
      <c r="AB18" s="626"/>
      <c r="AC18" s="626"/>
      <c r="AD18" s="627">
        <v>1183</v>
      </c>
      <c r="AE18" s="627"/>
      <c r="AF18" s="627"/>
      <c r="AG18" s="627"/>
      <c r="AH18" s="627"/>
      <c r="AI18" s="627"/>
      <c r="AJ18" s="627"/>
      <c r="AK18" s="627"/>
      <c r="AL18" s="628">
        <v>0</v>
      </c>
      <c r="AM18" s="629"/>
      <c r="AN18" s="629"/>
      <c r="AO18" s="630"/>
      <c r="AP18" s="620" t="s">
        <v>257</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258</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15">
      <c r="B19" s="620" t="s">
        <v>259</v>
      </c>
      <c r="C19" s="621"/>
      <c r="D19" s="621"/>
      <c r="E19" s="621"/>
      <c r="F19" s="621"/>
      <c r="G19" s="621"/>
      <c r="H19" s="621"/>
      <c r="I19" s="621"/>
      <c r="J19" s="621"/>
      <c r="K19" s="621"/>
      <c r="L19" s="621"/>
      <c r="M19" s="621"/>
      <c r="N19" s="621"/>
      <c r="O19" s="621"/>
      <c r="P19" s="621"/>
      <c r="Q19" s="622"/>
      <c r="R19" s="623">
        <v>13472</v>
      </c>
      <c r="S19" s="624"/>
      <c r="T19" s="624"/>
      <c r="U19" s="624"/>
      <c r="V19" s="624"/>
      <c r="W19" s="624"/>
      <c r="X19" s="624"/>
      <c r="Y19" s="625"/>
      <c r="Z19" s="626">
        <v>0.2</v>
      </c>
      <c r="AA19" s="626"/>
      <c r="AB19" s="626"/>
      <c r="AC19" s="626"/>
      <c r="AD19" s="627">
        <v>13472</v>
      </c>
      <c r="AE19" s="627"/>
      <c r="AF19" s="627"/>
      <c r="AG19" s="627"/>
      <c r="AH19" s="627"/>
      <c r="AI19" s="627"/>
      <c r="AJ19" s="627"/>
      <c r="AK19" s="627"/>
      <c r="AL19" s="628">
        <v>0.4</v>
      </c>
      <c r="AM19" s="629"/>
      <c r="AN19" s="629"/>
      <c r="AO19" s="630"/>
      <c r="AP19" s="620" t="s">
        <v>260</v>
      </c>
      <c r="AQ19" s="621"/>
      <c r="AR19" s="621"/>
      <c r="AS19" s="621"/>
      <c r="AT19" s="621"/>
      <c r="AU19" s="621"/>
      <c r="AV19" s="621"/>
      <c r="AW19" s="621"/>
      <c r="AX19" s="621"/>
      <c r="AY19" s="621"/>
      <c r="AZ19" s="621"/>
      <c r="BA19" s="621"/>
      <c r="BB19" s="621"/>
      <c r="BC19" s="621"/>
      <c r="BD19" s="621"/>
      <c r="BE19" s="621"/>
      <c r="BF19" s="622"/>
      <c r="BG19" s="623" t="s">
        <v>122</v>
      </c>
      <c r="BH19" s="624"/>
      <c r="BI19" s="624"/>
      <c r="BJ19" s="624"/>
      <c r="BK19" s="624"/>
      <c r="BL19" s="624"/>
      <c r="BM19" s="624"/>
      <c r="BN19" s="625"/>
      <c r="BO19" s="626" t="s">
        <v>122</v>
      </c>
      <c r="BP19" s="626"/>
      <c r="BQ19" s="626"/>
      <c r="BR19" s="626"/>
      <c r="BS19" s="627" t="s">
        <v>122</v>
      </c>
      <c r="BT19" s="627"/>
      <c r="BU19" s="627"/>
      <c r="BV19" s="627"/>
      <c r="BW19" s="627"/>
      <c r="BX19" s="627"/>
      <c r="BY19" s="627"/>
      <c r="BZ19" s="627"/>
      <c r="CA19" s="627"/>
      <c r="CB19" s="631"/>
      <c r="CD19" s="620" t="s">
        <v>261</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15">
      <c r="B20" s="636" t="s">
        <v>262</v>
      </c>
      <c r="C20" s="637"/>
      <c r="D20" s="637"/>
      <c r="E20" s="637"/>
      <c r="F20" s="637"/>
      <c r="G20" s="637"/>
      <c r="H20" s="637"/>
      <c r="I20" s="637"/>
      <c r="J20" s="637"/>
      <c r="K20" s="637"/>
      <c r="L20" s="637"/>
      <c r="M20" s="637"/>
      <c r="N20" s="637"/>
      <c r="O20" s="637"/>
      <c r="P20" s="637"/>
      <c r="Q20" s="638"/>
      <c r="R20" s="623" t="s">
        <v>122</v>
      </c>
      <c r="S20" s="624"/>
      <c r="T20" s="624"/>
      <c r="U20" s="624"/>
      <c r="V20" s="624"/>
      <c r="W20" s="624"/>
      <c r="X20" s="624"/>
      <c r="Y20" s="625"/>
      <c r="Z20" s="626" t="s">
        <v>122</v>
      </c>
      <c r="AA20" s="626"/>
      <c r="AB20" s="626"/>
      <c r="AC20" s="626"/>
      <c r="AD20" s="627" t="s">
        <v>122</v>
      </c>
      <c r="AE20" s="627"/>
      <c r="AF20" s="627"/>
      <c r="AG20" s="627"/>
      <c r="AH20" s="627"/>
      <c r="AI20" s="627"/>
      <c r="AJ20" s="627"/>
      <c r="AK20" s="627"/>
      <c r="AL20" s="628" t="s">
        <v>122</v>
      </c>
      <c r="AM20" s="629"/>
      <c r="AN20" s="629"/>
      <c r="AO20" s="630"/>
      <c r="AP20" s="620" t="s">
        <v>263</v>
      </c>
      <c r="AQ20" s="621"/>
      <c r="AR20" s="621"/>
      <c r="AS20" s="621"/>
      <c r="AT20" s="621"/>
      <c r="AU20" s="621"/>
      <c r="AV20" s="621"/>
      <c r="AW20" s="621"/>
      <c r="AX20" s="621"/>
      <c r="AY20" s="621"/>
      <c r="AZ20" s="621"/>
      <c r="BA20" s="621"/>
      <c r="BB20" s="621"/>
      <c r="BC20" s="621"/>
      <c r="BD20" s="621"/>
      <c r="BE20" s="621"/>
      <c r="BF20" s="622"/>
      <c r="BG20" s="623" t="s">
        <v>122</v>
      </c>
      <c r="BH20" s="624"/>
      <c r="BI20" s="624"/>
      <c r="BJ20" s="624"/>
      <c r="BK20" s="624"/>
      <c r="BL20" s="624"/>
      <c r="BM20" s="624"/>
      <c r="BN20" s="625"/>
      <c r="BO20" s="626" t="s">
        <v>122</v>
      </c>
      <c r="BP20" s="626"/>
      <c r="BQ20" s="626"/>
      <c r="BR20" s="626"/>
      <c r="BS20" s="627" t="s">
        <v>122</v>
      </c>
      <c r="BT20" s="627"/>
      <c r="BU20" s="627"/>
      <c r="BV20" s="627"/>
      <c r="BW20" s="627"/>
      <c r="BX20" s="627"/>
      <c r="BY20" s="627"/>
      <c r="BZ20" s="627"/>
      <c r="CA20" s="627"/>
      <c r="CB20" s="631"/>
      <c r="CD20" s="620" t="s">
        <v>264</v>
      </c>
      <c r="CE20" s="621"/>
      <c r="CF20" s="621"/>
      <c r="CG20" s="621"/>
      <c r="CH20" s="621"/>
      <c r="CI20" s="621"/>
      <c r="CJ20" s="621"/>
      <c r="CK20" s="621"/>
      <c r="CL20" s="621"/>
      <c r="CM20" s="621"/>
      <c r="CN20" s="621"/>
      <c r="CO20" s="621"/>
      <c r="CP20" s="621"/>
      <c r="CQ20" s="622"/>
      <c r="CR20" s="623">
        <v>5416496</v>
      </c>
      <c r="CS20" s="624"/>
      <c r="CT20" s="624"/>
      <c r="CU20" s="624"/>
      <c r="CV20" s="624"/>
      <c r="CW20" s="624"/>
      <c r="CX20" s="624"/>
      <c r="CY20" s="625"/>
      <c r="CZ20" s="626">
        <v>100</v>
      </c>
      <c r="DA20" s="626"/>
      <c r="DB20" s="626"/>
      <c r="DC20" s="626"/>
      <c r="DD20" s="632">
        <v>391658</v>
      </c>
      <c r="DE20" s="624"/>
      <c r="DF20" s="624"/>
      <c r="DG20" s="624"/>
      <c r="DH20" s="624"/>
      <c r="DI20" s="624"/>
      <c r="DJ20" s="624"/>
      <c r="DK20" s="624"/>
      <c r="DL20" s="624"/>
      <c r="DM20" s="624"/>
      <c r="DN20" s="624"/>
      <c r="DO20" s="624"/>
      <c r="DP20" s="625"/>
      <c r="DQ20" s="632">
        <v>3937345</v>
      </c>
      <c r="DR20" s="624"/>
      <c r="DS20" s="624"/>
      <c r="DT20" s="624"/>
      <c r="DU20" s="624"/>
      <c r="DV20" s="624"/>
      <c r="DW20" s="624"/>
      <c r="DX20" s="624"/>
      <c r="DY20" s="624"/>
      <c r="DZ20" s="624"/>
      <c r="EA20" s="624"/>
      <c r="EB20" s="624"/>
      <c r="EC20" s="633"/>
    </row>
    <row r="21" spans="2:133" ht="11.25" customHeight="1" x14ac:dyDescent="0.15">
      <c r="B21" s="620" t="s">
        <v>265</v>
      </c>
      <c r="C21" s="621"/>
      <c r="D21" s="621"/>
      <c r="E21" s="621"/>
      <c r="F21" s="621"/>
      <c r="G21" s="621"/>
      <c r="H21" s="621"/>
      <c r="I21" s="621"/>
      <c r="J21" s="621"/>
      <c r="K21" s="621"/>
      <c r="L21" s="621"/>
      <c r="M21" s="621"/>
      <c r="N21" s="621"/>
      <c r="O21" s="621"/>
      <c r="P21" s="621"/>
      <c r="Q21" s="622"/>
      <c r="R21" s="623">
        <v>2616606</v>
      </c>
      <c r="S21" s="624"/>
      <c r="T21" s="624"/>
      <c r="U21" s="624"/>
      <c r="V21" s="624"/>
      <c r="W21" s="624"/>
      <c r="X21" s="624"/>
      <c r="Y21" s="625"/>
      <c r="Z21" s="626">
        <v>46</v>
      </c>
      <c r="AA21" s="626"/>
      <c r="AB21" s="626"/>
      <c r="AC21" s="626"/>
      <c r="AD21" s="627">
        <v>2383510</v>
      </c>
      <c r="AE21" s="627"/>
      <c r="AF21" s="627"/>
      <c r="AG21" s="627"/>
      <c r="AH21" s="627"/>
      <c r="AI21" s="627"/>
      <c r="AJ21" s="627"/>
      <c r="AK21" s="627"/>
      <c r="AL21" s="628">
        <v>78.900000000000006</v>
      </c>
      <c r="AM21" s="629"/>
      <c r="AN21" s="629"/>
      <c r="AO21" s="630"/>
      <c r="AP21" s="620" t="s">
        <v>266</v>
      </c>
      <c r="AQ21" s="639"/>
      <c r="AR21" s="639"/>
      <c r="AS21" s="639"/>
      <c r="AT21" s="639"/>
      <c r="AU21" s="639"/>
      <c r="AV21" s="639"/>
      <c r="AW21" s="639"/>
      <c r="AX21" s="639"/>
      <c r="AY21" s="639"/>
      <c r="AZ21" s="639"/>
      <c r="BA21" s="639"/>
      <c r="BB21" s="639"/>
      <c r="BC21" s="639"/>
      <c r="BD21" s="639"/>
      <c r="BE21" s="639"/>
      <c r="BF21" s="640"/>
      <c r="BG21" s="623" t="s">
        <v>122</v>
      </c>
      <c r="BH21" s="624"/>
      <c r="BI21" s="624"/>
      <c r="BJ21" s="624"/>
      <c r="BK21" s="624"/>
      <c r="BL21" s="624"/>
      <c r="BM21" s="624"/>
      <c r="BN21" s="625"/>
      <c r="BO21" s="626" t="s">
        <v>122</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267</v>
      </c>
      <c r="C22" s="621"/>
      <c r="D22" s="621"/>
      <c r="E22" s="621"/>
      <c r="F22" s="621"/>
      <c r="G22" s="621"/>
      <c r="H22" s="621"/>
      <c r="I22" s="621"/>
      <c r="J22" s="621"/>
      <c r="K22" s="621"/>
      <c r="L22" s="621"/>
      <c r="M22" s="621"/>
      <c r="N22" s="621"/>
      <c r="O22" s="621"/>
      <c r="P22" s="621"/>
      <c r="Q22" s="622"/>
      <c r="R22" s="623">
        <v>2383510</v>
      </c>
      <c r="S22" s="624"/>
      <c r="T22" s="624"/>
      <c r="U22" s="624"/>
      <c r="V22" s="624"/>
      <c r="W22" s="624"/>
      <c r="X22" s="624"/>
      <c r="Y22" s="625"/>
      <c r="Z22" s="626">
        <v>41.9</v>
      </c>
      <c r="AA22" s="626"/>
      <c r="AB22" s="626"/>
      <c r="AC22" s="626"/>
      <c r="AD22" s="627">
        <v>2383510</v>
      </c>
      <c r="AE22" s="627"/>
      <c r="AF22" s="627"/>
      <c r="AG22" s="627"/>
      <c r="AH22" s="627"/>
      <c r="AI22" s="627"/>
      <c r="AJ22" s="627"/>
      <c r="AK22" s="627"/>
      <c r="AL22" s="628">
        <v>78.900000000000006</v>
      </c>
      <c r="AM22" s="629"/>
      <c r="AN22" s="629"/>
      <c r="AO22" s="630"/>
      <c r="AP22" s="620" t="s">
        <v>268</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269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270</v>
      </c>
      <c r="C23" s="621"/>
      <c r="D23" s="621"/>
      <c r="E23" s="621"/>
      <c r="F23" s="621"/>
      <c r="G23" s="621"/>
      <c r="H23" s="621"/>
      <c r="I23" s="621"/>
      <c r="J23" s="621"/>
      <c r="K23" s="621"/>
      <c r="L23" s="621"/>
      <c r="M23" s="621"/>
      <c r="N23" s="621"/>
      <c r="O23" s="621"/>
      <c r="P23" s="621"/>
      <c r="Q23" s="622"/>
      <c r="R23" s="623">
        <v>233096</v>
      </c>
      <c r="S23" s="624"/>
      <c r="T23" s="624"/>
      <c r="U23" s="624"/>
      <c r="V23" s="624"/>
      <c r="W23" s="624"/>
      <c r="X23" s="624"/>
      <c r="Y23" s="625"/>
      <c r="Z23" s="626">
        <v>4.0999999999999996</v>
      </c>
      <c r="AA23" s="626"/>
      <c r="AB23" s="626"/>
      <c r="AC23" s="626"/>
      <c r="AD23" s="627" t="s">
        <v>122</v>
      </c>
      <c r="AE23" s="627"/>
      <c r="AF23" s="627"/>
      <c r="AG23" s="627"/>
      <c r="AH23" s="627"/>
      <c r="AI23" s="627"/>
      <c r="AJ23" s="627"/>
      <c r="AK23" s="627"/>
      <c r="AL23" s="628" t="s">
        <v>122</v>
      </c>
      <c r="AM23" s="629"/>
      <c r="AN23" s="629"/>
      <c r="AO23" s="630"/>
      <c r="AP23" s="620" t="s">
        <v>271</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211</v>
      </c>
      <c r="CE23" s="606"/>
      <c r="CF23" s="606"/>
      <c r="CG23" s="606"/>
      <c r="CH23" s="606"/>
      <c r="CI23" s="606"/>
      <c r="CJ23" s="606"/>
      <c r="CK23" s="606"/>
      <c r="CL23" s="606"/>
      <c r="CM23" s="606"/>
      <c r="CN23" s="606"/>
      <c r="CO23" s="606"/>
      <c r="CP23" s="606"/>
      <c r="CQ23" s="607"/>
      <c r="CR23" s="605" t="s">
        <v>272</v>
      </c>
      <c r="CS23" s="606"/>
      <c r="CT23" s="606"/>
      <c r="CU23" s="606"/>
      <c r="CV23" s="606"/>
      <c r="CW23" s="606"/>
      <c r="CX23" s="606"/>
      <c r="CY23" s="607"/>
      <c r="CZ23" s="605" t="s">
        <v>273</v>
      </c>
      <c r="DA23" s="606"/>
      <c r="DB23" s="606"/>
      <c r="DC23" s="607"/>
      <c r="DD23" s="605" t="s">
        <v>274</v>
      </c>
      <c r="DE23" s="606"/>
      <c r="DF23" s="606"/>
      <c r="DG23" s="606"/>
      <c r="DH23" s="606"/>
      <c r="DI23" s="606"/>
      <c r="DJ23" s="606"/>
      <c r="DK23" s="607"/>
      <c r="DL23" s="650" t="s">
        <v>275</v>
      </c>
      <c r="DM23" s="651"/>
      <c r="DN23" s="651"/>
      <c r="DO23" s="651"/>
      <c r="DP23" s="651"/>
      <c r="DQ23" s="651"/>
      <c r="DR23" s="651"/>
      <c r="DS23" s="651"/>
      <c r="DT23" s="651"/>
      <c r="DU23" s="651"/>
      <c r="DV23" s="652"/>
      <c r="DW23" s="605" t="s">
        <v>276</v>
      </c>
      <c r="DX23" s="606"/>
      <c r="DY23" s="606"/>
      <c r="DZ23" s="606"/>
      <c r="EA23" s="606"/>
      <c r="EB23" s="606"/>
      <c r="EC23" s="607"/>
    </row>
    <row r="24" spans="2:133" ht="11.25" customHeight="1" x14ac:dyDescent="0.15">
      <c r="B24" s="620" t="s">
        <v>277</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278</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279</v>
      </c>
      <c r="CE24" s="610"/>
      <c r="CF24" s="610"/>
      <c r="CG24" s="610"/>
      <c r="CH24" s="610"/>
      <c r="CI24" s="610"/>
      <c r="CJ24" s="610"/>
      <c r="CK24" s="610"/>
      <c r="CL24" s="610"/>
      <c r="CM24" s="610"/>
      <c r="CN24" s="610"/>
      <c r="CO24" s="610"/>
      <c r="CP24" s="610"/>
      <c r="CQ24" s="611"/>
      <c r="CR24" s="612">
        <v>1948134</v>
      </c>
      <c r="CS24" s="613"/>
      <c r="CT24" s="613"/>
      <c r="CU24" s="613"/>
      <c r="CV24" s="613"/>
      <c r="CW24" s="613"/>
      <c r="CX24" s="613"/>
      <c r="CY24" s="614"/>
      <c r="CZ24" s="617">
        <v>36</v>
      </c>
      <c r="DA24" s="618"/>
      <c r="DB24" s="618"/>
      <c r="DC24" s="634"/>
      <c r="DD24" s="653">
        <v>1674060</v>
      </c>
      <c r="DE24" s="613"/>
      <c r="DF24" s="613"/>
      <c r="DG24" s="613"/>
      <c r="DH24" s="613"/>
      <c r="DI24" s="613"/>
      <c r="DJ24" s="613"/>
      <c r="DK24" s="614"/>
      <c r="DL24" s="653">
        <v>1521490</v>
      </c>
      <c r="DM24" s="613"/>
      <c r="DN24" s="613"/>
      <c r="DO24" s="613"/>
      <c r="DP24" s="613"/>
      <c r="DQ24" s="613"/>
      <c r="DR24" s="613"/>
      <c r="DS24" s="613"/>
      <c r="DT24" s="613"/>
      <c r="DU24" s="613"/>
      <c r="DV24" s="614"/>
      <c r="DW24" s="617">
        <v>50.3</v>
      </c>
      <c r="DX24" s="618"/>
      <c r="DY24" s="618"/>
      <c r="DZ24" s="618"/>
      <c r="EA24" s="618"/>
      <c r="EB24" s="618"/>
      <c r="EC24" s="619"/>
    </row>
    <row r="25" spans="2:133" ht="11.25" customHeight="1" x14ac:dyDescent="0.15">
      <c r="B25" s="620" t="s">
        <v>280</v>
      </c>
      <c r="C25" s="621"/>
      <c r="D25" s="621"/>
      <c r="E25" s="621"/>
      <c r="F25" s="621"/>
      <c r="G25" s="621"/>
      <c r="H25" s="621"/>
      <c r="I25" s="621"/>
      <c r="J25" s="621"/>
      <c r="K25" s="621"/>
      <c r="L25" s="621"/>
      <c r="M25" s="621"/>
      <c r="N25" s="621"/>
      <c r="O25" s="621"/>
      <c r="P25" s="621"/>
      <c r="Q25" s="622"/>
      <c r="R25" s="623">
        <v>3247477</v>
      </c>
      <c r="S25" s="624"/>
      <c r="T25" s="624"/>
      <c r="U25" s="624"/>
      <c r="V25" s="624"/>
      <c r="W25" s="624"/>
      <c r="X25" s="624"/>
      <c r="Y25" s="625"/>
      <c r="Z25" s="626">
        <v>57.1</v>
      </c>
      <c r="AA25" s="626"/>
      <c r="AB25" s="626"/>
      <c r="AC25" s="626"/>
      <c r="AD25" s="627">
        <v>3014381</v>
      </c>
      <c r="AE25" s="627"/>
      <c r="AF25" s="627"/>
      <c r="AG25" s="627"/>
      <c r="AH25" s="627"/>
      <c r="AI25" s="627"/>
      <c r="AJ25" s="627"/>
      <c r="AK25" s="627"/>
      <c r="AL25" s="628">
        <v>99.8</v>
      </c>
      <c r="AM25" s="629"/>
      <c r="AN25" s="629"/>
      <c r="AO25" s="630"/>
      <c r="AP25" s="620" t="s">
        <v>281</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282</v>
      </c>
      <c r="CE25" s="621"/>
      <c r="CF25" s="621"/>
      <c r="CG25" s="621"/>
      <c r="CH25" s="621"/>
      <c r="CI25" s="621"/>
      <c r="CJ25" s="621"/>
      <c r="CK25" s="621"/>
      <c r="CL25" s="621"/>
      <c r="CM25" s="621"/>
      <c r="CN25" s="621"/>
      <c r="CO25" s="621"/>
      <c r="CP25" s="621"/>
      <c r="CQ25" s="622"/>
      <c r="CR25" s="623">
        <v>871399</v>
      </c>
      <c r="CS25" s="656"/>
      <c r="CT25" s="656"/>
      <c r="CU25" s="656"/>
      <c r="CV25" s="656"/>
      <c r="CW25" s="656"/>
      <c r="CX25" s="656"/>
      <c r="CY25" s="657"/>
      <c r="CZ25" s="628">
        <v>16.100000000000001</v>
      </c>
      <c r="DA25" s="654"/>
      <c r="DB25" s="654"/>
      <c r="DC25" s="658"/>
      <c r="DD25" s="632">
        <v>827627</v>
      </c>
      <c r="DE25" s="656"/>
      <c r="DF25" s="656"/>
      <c r="DG25" s="656"/>
      <c r="DH25" s="656"/>
      <c r="DI25" s="656"/>
      <c r="DJ25" s="656"/>
      <c r="DK25" s="657"/>
      <c r="DL25" s="632">
        <v>770447</v>
      </c>
      <c r="DM25" s="656"/>
      <c r="DN25" s="656"/>
      <c r="DO25" s="656"/>
      <c r="DP25" s="656"/>
      <c r="DQ25" s="656"/>
      <c r="DR25" s="656"/>
      <c r="DS25" s="656"/>
      <c r="DT25" s="656"/>
      <c r="DU25" s="656"/>
      <c r="DV25" s="657"/>
      <c r="DW25" s="628">
        <v>25.5</v>
      </c>
      <c r="DX25" s="654"/>
      <c r="DY25" s="654"/>
      <c r="DZ25" s="654"/>
      <c r="EA25" s="654"/>
      <c r="EB25" s="654"/>
      <c r="EC25" s="655"/>
    </row>
    <row r="26" spans="2:133" ht="11.25" customHeight="1" x14ac:dyDescent="0.15">
      <c r="B26" s="620" t="s">
        <v>283</v>
      </c>
      <c r="C26" s="621"/>
      <c r="D26" s="621"/>
      <c r="E26" s="621"/>
      <c r="F26" s="621"/>
      <c r="G26" s="621"/>
      <c r="H26" s="621"/>
      <c r="I26" s="621"/>
      <c r="J26" s="621"/>
      <c r="K26" s="621"/>
      <c r="L26" s="621"/>
      <c r="M26" s="621"/>
      <c r="N26" s="621"/>
      <c r="O26" s="621"/>
      <c r="P26" s="621"/>
      <c r="Q26" s="622"/>
      <c r="R26" s="623" t="s">
        <v>122</v>
      </c>
      <c r="S26" s="624"/>
      <c r="T26" s="624"/>
      <c r="U26" s="624"/>
      <c r="V26" s="624"/>
      <c r="W26" s="624"/>
      <c r="X26" s="624"/>
      <c r="Y26" s="625"/>
      <c r="Z26" s="626" t="s">
        <v>122</v>
      </c>
      <c r="AA26" s="626"/>
      <c r="AB26" s="626"/>
      <c r="AC26" s="626"/>
      <c r="AD26" s="627" t="s">
        <v>122</v>
      </c>
      <c r="AE26" s="627"/>
      <c r="AF26" s="627"/>
      <c r="AG26" s="627"/>
      <c r="AH26" s="627"/>
      <c r="AI26" s="627"/>
      <c r="AJ26" s="627"/>
      <c r="AK26" s="627"/>
      <c r="AL26" s="628" t="s">
        <v>122</v>
      </c>
      <c r="AM26" s="629"/>
      <c r="AN26" s="629"/>
      <c r="AO26" s="630"/>
      <c r="AP26" s="620" t="s">
        <v>284</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285</v>
      </c>
      <c r="CE26" s="621"/>
      <c r="CF26" s="621"/>
      <c r="CG26" s="621"/>
      <c r="CH26" s="621"/>
      <c r="CI26" s="621"/>
      <c r="CJ26" s="621"/>
      <c r="CK26" s="621"/>
      <c r="CL26" s="621"/>
      <c r="CM26" s="621"/>
      <c r="CN26" s="621"/>
      <c r="CO26" s="621"/>
      <c r="CP26" s="621"/>
      <c r="CQ26" s="622"/>
      <c r="CR26" s="623">
        <v>488378</v>
      </c>
      <c r="CS26" s="624"/>
      <c r="CT26" s="624"/>
      <c r="CU26" s="624"/>
      <c r="CV26" s="624"/>
      <c r="CW26" s="624"/>
      <c r="CX26" s="624"/>
      <c r="CY26" s="625"/>
      <c r="CZ26" s="628">
        <v>9</v>
      </c>
      <c r="DA26" s="654"/>
      <c r="DB26" s="654"/>
      <c r="DC26" s="658"/>
      <c r="DD26" s="632">
        <v>478042</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4"/>
      <c r="DY26" s="654"/>
      <c r="DZ26" s="654"/>
      <c r="EA26" s="654"/>
      <c r="EB26" s="654"/>
      <c r="EC26" s="655"/>
    </row>
    <row r="27" spans="2:133" ht="11.25" customHeight="1" x14ac:dyDescent="0.15">
      <c r="B27" s="620" t="s">
        <v>286</v>
      </c>
      <c r="C27" s="621"/>
      <c r="D27" s="621"/>
      <c r="E27" s="621"/>
      <c r="F27" s="621"/>
      <c r="G27" s="621"/>
      <c r="H27" s="621"/>
      <c r="I27" s="621"/>
      <c r="J27" s="621"/>
      <c r="K27" s="621"/>
      <c r="L27" s="621"/>
      <c r="M27" s="621"/>
      <c r="N27" s="621"/>
      <c r="O27" s="621"/>
      <c r="P27" s="621"/>
      <c r="Q27" s="622"/>
      <c r="R27" s="623">
        <v>27011</v>
      </c>
      <c r="S27" s="624"/>
      <c r="T27" s="624"/>
      <c r="U27" s="624"/>
      <c r="V27" s="624"/>
      <c r="W27" s="624"/>
      <c r="X27" s="624"/>
      <c r="Y27" s="625"/>
      <c r="Z27" s="626">
        <v>0.5</v>
      </c>
      <c r="AA27" s="626"/>
      <c r="AB27" s="626"/>
      <c r="AC27" s="626"/>
      <c r="AD27" s="627" t="s">
        <v>122</v>
      </c>
      <c r="AE27" s="627"/>
      <c r="AF27" s="627"/>
      <c r="AG27" s="627"/>
      <c r="AH27" s="627"/>
      <c r="AI27" s="627"/>
      <c r="AJ27" s="627"/>
      <c r="AK27" s="627"/>
      <c r="AL27" s="628" t="s">
        <v>122</v>
      </c>
      <c r="AM27" s="629"/>
      <c r="AN27" s="629"/>
      <c r="AO27" s="630"/>
      <c r="AP27" s="620" t="s">
        <v>287</v>
      </c>
      <c r="AQ27" s="621"/>
      <c r="AR27" s="621"/>
      <c r="AS27" s="621"/>
      <c r="AT27" s="621"/>
      <c r="AU27" s="621"/>
      <c r="AV27" s="621"/>
      <c r="AW27" s="621"/>
      <c r="AX27" s="621"/>
      <c r="AY27" s="621"/>
      <c r="AZ27" s="621"/>
      <c r="BA27" s="621"/>
      <c r="BB27" s="621"/>
      <c r="BC27" s="621"/>
      <c r="BD27" s="621"/>
      <c r="BE27" s="621"/>
      <c r="BF27" s="622"/>
      <c r="BG27" s="623">
        <v>433020</v>
      </c>
      <c r="BH27" s="624"/>
      <c r="BI27" s="624"/>
      <c r="BJ27" s="624"/>
      <c r="BK27" s="624"/>
      <c r="BL27" s="624"/>
      <c r="BM27" s="624"/>
      <c r="BN27" s="625"/>
      <c r="BO27" s="626">
        <v>100</v>
      </c>
      <c r="BP27" s="626"/>
      <c r="BQ27" s="626"/>
      <c r="BR27" s="626"/>
      <c r="BS27" s="627">
        <v>1459</v>
      </c>
      <c r="BT27" s="627"/>
      <c r="BU27" s="627"/>
      <c r="BV27" s="627"/>
      <c r="BW27" s="627"/>
      <c r="BX27" s="627"/>
      <c r="BY27" s="627"/>
      <c r="BZ27" s="627"/>
      <c r="CA27" s="627"/>
      <c r="CB27" s="631"/>
      <c r="CD27" s="620" t="s">
        <v>288</v>
      </c>
      <c r="CE27" s="621"/>
      <c r="CF27" s="621"/>
      <c r="CG27" s="621"/>
      <c r="CH27" s="621"/>
      <c r="CI27" s="621"/>
      <c r="CJ27" s="621"/>
      <c r="CK27" s="621"/>
      <c r="CL27" s="621"/>
      <c r="CM27" s="621"/>
      <c r="CN27" s="621"/>
      <c r="CO27" s="621"/>
      <c r="CP27" s="621"/>
      <c r="CQ27" s="622"/>
      <c r="CR27" s="623">
        <v>407606</v>
      </c>
      <c r="CS27" s="656"/>
      <c r="CT27" s="656"/>
      <c r="CU27" s="656"/>
      <c r="CV27" s="656"/>
      <c r="CW27" s="656"/>
      <c r="CX27" s="656"/>
      <c r="CY27" s="657"/>
      <c r="CZ27" s="628">
        <v>7.5</v>
      </c>
      <c r="DA27" s="654"/>
      <c r="DB27" s="654"/>
      <c r="DC27" s="658"/>
      <c r="DD27" s="632">
        <v>201598</v>
      </c>
      <c r="DE27" s="656"/>
      <c r="DF27" s="656"/>
      <c r="DG27" s="656"/>
      <c r="DH27" s="656"/>
      <c r="DI27" s="656"/>
      <c r="DJ27" s="656"/>
      <c r="DK27" s="657"/>
      <c r="DL27" s="632">
        <v>106208</v>
      </c>
      <c r="DM27" s="656"/>
      <c r="DN27" s="656"/>
      <c r="DO27" s="656"/>
      <c r="DP27" s="656"/>
      <c r="DQ27" s="656"/>
      <c r="DR27" s="656"/>
      <c r="DS27" s="656"/>
      <c r="DT27" s="656"/>
      <c r="DU27" s="656"/>
      <c r="DV27" s="657"/>
      <c r="DW27" s="628">
        <v>3.5</v>
      </c>
      <c r="DX27" s="654"/>
      <c r="DY27" s="654"/>
      <c r="DZ27" s="654"/>
      <c r="EA27" s="654"/>
      <c r="EB27" s="654"/>
      <c r="EC27" s="655"/>
    </row>
    <row r="28" spans="2:133" ht="11.25" customHeight="1" x14ac:dyDescent="0.15">
      <c r="B28" s="620" t="s">
        <v>289</v>
      </c>
      <c r="C28" s="621"/>
      <c r="D28" s="621"/>
      <c r="E28" s="621"/>
      <c r="F28" s="621"/>
      <c r="G28" s="621"/>
      <c r="H28" s="621"/>
      <c r="I28" s="621"/>
      <c r="J28" s="621"/>
      <c r="K28" s="621"/>
      <c r="L28" s="621"/>
      <c r="M28" s="621"/>
      <c r="N28" s="621"/>
      <c r="O28" s="621"/>
      <c r="P28" s="621"/>
      <c r="Q28" s="622"/>
      <c r="R28" s="623">
        <v>42315</v>
      </c>
      <c r="S28" s="624"/>
      <c r="T28" s="624"/>
      <c r="U28" s="624"/>
      <c r="V28" s="624"/>
      <c r="W28" s="624"/>
      <c r="X28" s="624"/>
      <c r="Y28" s="625"/>
      <c r="Z28" s="626">
        <v>0.7</v>
      </c>
      <c r="AA28" s="626"/>
      <c r="AB28" s="626"/>
      <c r="AC28" s="626"/>
      <c r="AD28" s="627">
        <v>2347</v>
      </c>
      <c r="AE28" s="627"/>
      <c r="AF28" s="627"/>
      <c r="AG28" s="627"/>
      <c r="AH28" s="627"/>
      <c r="AI28" s="627"/>
      <c r="AJ28" s="627"/>
      <c r="AK28" s="627"/>
      <c r="AL28" s="628">
        <v>0.1</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290</v>
      </c>
      <c r="CE28" s="621"/>
      <c r="CF28" s="621"/>
      <c r="CG28" s="621"/>
      <c r="CH28" s="621"/>
      <c r="CI28" s="621"/>
      <c r="CJ28" s="621"/>
      <c r="CK28" s="621"/>
      <c r="CL28" s="621"/>
      <c r="CM28" s="621"/>
      <c r="CN28" s="621"/>
      <c r="CO28" s="621"/>
      <c r="CP28" s="621"/>
      <c r="CQ28" s="622"/>
      <c r="CR28" s="623">
        <v>669129</v>
      </c>
      <c r="CS28" s="624"/>
      <c r="CT28" s="624"/>
      <c r="CU28" s="624"/>
      <c r="CV28" s="624"/>
      <c r="CW28" s="624"/>
      <c r="CX28" s="624"/>
      <c r="CY28" s="625"/>
      <c r="CZ28" s="628">
        <v>12.4</v>
      </c>
      <c r="DA28" s="654"/>
      <c r="DB28" s="654"/>
      <c r="DC28" s="658"/>
      <c r="DD28" s="632">
        <v>644835</v>
      </c>
      <c r="DE28" s="624"/>
      <c r="DF28" s="624"/>
      <c r="DG28" s="624"/>
      <c r="DH28" s="624"/>
      <c r="DI28" s="624"/>
      <c r="DJ28" s="624"/>
      <c r="DK28" s="625"/>
      <c r="DL28" s="632">
        <v>644835</v>
      </c>
      <c r="DM28" s="624"/>
      <c r="DN28" s="624"/>
      <c r="DO28" s="624"/>
      <c r="DP28" s="624"/>
      <c r="DQ28" s="624"/>
      <c r="DR28" s="624"/>
      <c r="DS28" s="624"/>
      <c r="DT28" s="624"/>
      <c r="DU28" s="624"/>
      <c r="DV28" s="625"/>
      <c r="DW28" s="628">
        <v>21.3</v>
      </c>
      <c r="DX28" s="654"/>
      <c r="DY28" s="654"/>
      <c r="DZ28" s="654"/>
      <c r="EA28" s="654"/>
      <c r="EB28" s="654"/>
      <c r="EC28" s="655"/>
    </row>
    <row r="29" spans="2:133" ht="11.25" customHeight="1" x14ac:dyDescent="0.15">
      <c r="B29" s="620" t="s">
        <v>291</v>
      </c>
      <c r="C29" s="621"/>
      <c r="D29" s="621"/>
      <c r="E29" s="621"/>
      <c r="F29" s="621"/>
      <c r="G29" s="621"/>
      <c r="H29" s="621"/>
      <c r="I29" s="621"/>
      <c r="J29" s="621"/>
      <c r="K29" s="621"/>
      <c r="L29" s="621"/>
      <c r="M29" s="621"/>
      <c r="N29" s="621"/>
      <c r="O29" s="621"/>
      <c r="P29" s="621"/>
      <c r="Q29" s="622"/>
      <c r="R29" s="623">
        <v>14951</v>
      </c>
      <c r="S29" s="624"/>
      <c r="T29" s="624"/>
      <c r="U29" s="624"/>
      <c r="V29" s="624"/>
      <c r="W29" s="624"/>
      <c r="X29" s="624"/>
      <c r="Y29" s="625"/>
      <c r="Z29" s="626">
        <v>0.3</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59" t="s">
        <v>292</v>
      </c>
      <c r="CE29" s="660"/>
      <c r="CF29" s="620" t="s">
        <v>66</v>
      </c>
      <c r="CG29" s="621"/>
      <c r="CH29" s="621"/>
      <c r="CI29" s="621"/>
      <c r="CJ29" s="621"/>
      <c r="CK29" s="621"/>
      <c r="CL29" s="621"/>
      <c r="CM29" s="621"/>
      <c r="CN29" s="621"/>
      <c r="CO29" s="621"/>
      <c r="CP29" s="621"/>
      <c r="CQ29" s="622"/>
      <c r="CR29" s="623">
        <v>669030</v>
      </c>
      <c r="CS29" s="656"/>
      <c r="CT29" s="656"/>
      <c r="CU29" s="656"/>
      <c r="CV29" s="656"/>
      <c r="CW29" s="656"/>
      <c r="CX29" s="656"/>
      <c r="CY29" s="657"/>
      <c r="CZ29" s="628">
        <v>12.4</v>
      </c>
      <c r="DA29" s="654"/>
      <c r="DB29" s="654"/>
      <c r="DC29" s="658"/>
      <c r="DD29" s="632">
        <v>644736</v>
      </c>
      <c r="DE29" s="656"/>
      <c r="DF29" s="656"/>
      <c r="DG29" s="656"/>
      <c r="DH29" s="656"/>
      <c r="DI29" s="656"/>
      <c r="DJ29" s="656"/>
      <c r="DK29" s="657"/>
      <c r="DL29" s="632">
        <v>644736</v>
      </c>
      <c r="DM29" s="656"/>
      <c r="DN29" s="656"/>
      <c r="DO29" s="656"/>
      <c r="DP29" s="656"/>
      <c r="DQ29" s="656"/>
      <c r="DR29" s="656"/>
      <c r="DS29" s="656"/>
      <c r="DT29" s="656"/>
      <c r="DU29" s="656"/>
      <c r="DV29" s="657"/>
      <c r="DW29" s="628">
        <v>21.3</v>
      </c>
      <c r="DX29" s="654"/>
      <c r="DY29" s="654"/>
      <c r="DZ29" s="654"/>
      <c r="EA29" s="654"/>
      <c r="EB29" s="654"/>
      <c r="EC29" s="655"/>
    </row>
    <row r="30" spans="2:133" ht="11.25" customHeight="1" x14ac:dyDescent="0.15">
      <c r="B30" s="620" t="s">
        <v>293</v>
      </c>
      <c r="C30" s="621"/>
      <c r="D30" s="621"/>
      <c r="E30" s="621"/>
      <c r="F30" s="621"/>
      <c r="G30" s="621"/>
      <c r="H30" s="621"/>
      <c r="I30" s="621"/>
      <c r="J30" s="621"/>
      <c r="K30" s="621"/>
      <c r="L30" s="621"/>
      <c r="M30" s="621"/>
      <c r="N30" s="621"/>
      <c r="O30" s="621"/>
      <c r="P30" s="621"/>
      <c r="Q30" s="622"/>
      <c r="R30" s="623">
        <v>458045</v>
      </c>
      <c r="S30" s="624"/>
      <c r="T30" s="624"/>
      <c r="U30" s="624"/>
      <c r="V30" s="624"/>
      <c r="W30" s="624"/>
      <c r="X30" s="624"/>
      <c r="Y30" s="625"/>
      <c r="Z30" s="626">
        <v>8.1</v>
      </c>
      <c r="AA30" s="626"/>
      <c r="AB30" s="626"/>
      <c r="AC30" s="626"/>
      <c r="AD30" s="627" t="s">
        <v>122</v>
      </c>
      <c r="AE30" s="627"/>
      <c r="AF30" s="627"/>
      <c r="AG30" s="627"/>
      <c r="AH30" s="627"/>
      <c r="AI30" s="627"/>
      <c r="AJ30" s="627"/>
      <c r="AK30" s="627"/>
      <c r="AL30" s="628" t="s">
        <v>122</v>
      </c>
      <c r="AM30" s="629"/>
      <c r="AN30" s="629"/>
      <c r="AO30" s="630"/>
      <c r="AP30" s="605" t="s">
        <v>211</v>
      </c>
      <c r="AQ30" s="606"/>
      <c r="AR30" s="606"/>
      <c r="AS30" s="606"/>
      <c r="AT30" s="606"/>
      <c r="AU30" s="606"/>
      <c r="AV30" s="606"/>
      <c r="AW30" s="606"/>
      <c r="AX30" s="606"/>
      <c r="AY30" s="606"/>
      <c r="AZ30" s="606"/>
      <c r="BA30" s="606"/>
      <c r="BB30" s="606"/>
      <c r="BC30" s="606"/>
      <c r="BD30" s="606"/>
      <c r="BE30" s="606"/>
      <c r="BF30" s="607"/>
      <c r="BG30" s="605" t="s">
        <v>294</v>
      </c>
      <c r="BH30" s="665"/>
      <c r="BI30" s="665"/>
      <c r="BJ30" s="665"/>
      <c r="BK30" s="665"/>
      <c r="BL30" s="665"/>
      <c r="BM30" s="665"/>
      <c r="BN30" s="665"/>
      <c r="BO30" s="665"/>
      <c r="BP30" s="665"/>
      <c r="BQ30" s="666"/>
      <c r="BR30" s="605" t="s">
        <v>295</v>
      </c>
      <c r="BS30" s="665"/>
      <c r="BT30" s="665"/>
      <c r="BU30" s="665"/>
      <c r="BV30" s="665"/>
      <c r="BW30" s="665"/>
      <c r="BX30" s="665"/>
      <c r="BY30" s="665"/>
      <c r="BZ30" s="665"/>
      <c r="CA30" s="665"/>
      <c r="CB30" s="666"/>
      <c r="CD30" s="661"/>
      <c r="CE30" s="662"/>
      <c r="CF30" s="620" t="s">
        <v>296</v>
      </c>
      <c r="CG30" s="621"/>
      <c r="CH30" s="621"/>
      <c r="CI30" s="621"/>
      <c r="CJ30" s="621"/>
      <c r="CK30" s="621"/>
      <c r="CL30" s="621"/>
      <c r="CM30" s="621"/>
      <c r="CN30" s="621"/>
      <c r="CO30" s="621"/>
      <c r="CP30" s="621"/>
      <c r="CQ30" s="622"/>
      <c r="CR30" s="623">
        <v>655408</v>
      </c>
      <c r="CS30" s="624"/>
      <c r="CT30" s="624"/>
      <c r="CU30" s="624"/>
      <c r="CV30" s="624"/>
      <c r="CW30" s="624"/>
      <c r="CX30" s="624"/>
      <c r="CY30" s="625"/>
      <c r="CZ30" s="628">
        <v>12.1</v>
      </c>
      <c r="DA30" s="654"/>
      <c r="DB30" s="654"/>
      <c r="DC30" s="658"/>
      <c r="DD30" s="632">
        <v>631114</v>
      </c>
      <c r="DE30" s="624"/>
      <c r="DF30" s="624"/>
      <c r="DG30" s="624"/>
      <c r="DH30" s="624"/>
      <c r="DI30" s="624"/>
      <c r="DJ30" s="624"/>
      <c r="DK30" s="625"/>
      <c r="DL30" s="632">
        <v>631114</v>
      </c>
      <c r="DM30" s="624"/>
      <c r="DN30" s="624"/>
      <c r="DO30" s="624"/>
      <c r="DP30" s="624"/>
      <c r="DQ30" s="624"/>
      <c r="DR30" s="624"/>
      <c r="DS30" s="624"/>
      <c r="DT30" s="624"/>
      <c r="DU30" s="624"/>
      <c r="DV30" s="625"/>
      <c r="DW30" s="628">
        <v>20.9</v>
      </c>
      <c r="DX30" s="654"/>
      <c r="DY30" s="654"/>
      <c r="DZ30" s="654"/>
      <c r="EA30" s="654"/>
      <c r="EB30" s="654"/>
      <c r="EC30" s="655"/>
    </row>
    <row r="31" spans="2:133" ht="11.25" customHeight="1" x14ac:dyDescent="0.15">
      <c r="B31" s="636" t="s">
        <v>297</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69" t="s">
        <v>298</v>
      </c>
      <c r="AQ31" s="670"/>
      <c r="AR31" s="670"/>
      <c r="AS31" s="670"/>
      <c r="AT31" s="675" t="s">
        <v>299</v>
      </c>
      <c r="AU31" s="206"/>
      <c r="AV31" s="206"/>
      <c r="AW31" s="206"/>
      <c r="AX31" s="609" t="s">
        <v>177</v>
      </c>
      <c r="AY31" s="610"/>
      <c r="AZ31" s="610"/>
      <c r="BA31" s="610"/>
      <c r="BB31" s="610"/>
      <c r="BC31" s="610"/>
      <c r="BD31" s="610"/>
      <c r="BE31" s="610"/>
      <c r="BF31" s="611"/>
      <c r="BG31" s="679">
        <v>98.9</v>
      </c>
      <c r="BH31" s="667"/>
      <c r="BI31" s="667"/>
      <c r="BJ31" s="667"/>
      <c r="BK31" s="667"/>
      <c r="BL31" s="667"/>
      <c r="BM31" s="618">
        <v>96.9</v>
      </c>
      <c r="BN31" s="667"/>
      <c r="BO31" s="667"/>
      <c r="BP31" s="667"/>
      <c r="BQ31" s="668"/>
      <c r="BR31" s="679">
        <v>99</v>
      </c>
      <c r="BS31" s="667"/>
      <c r="BT31" s="667"/>
      <c r="BU31" s="667"/>
      <c r="BV31" s="667"/>
      <c r="BW31" s="667"/>
      <c r="BX31" s="618">
        <v>97.1</v>
      </c>
      <c r="BY31" s="667"/>
      <c r="BZ31" s="667"/>
      <c r="CA31" s="667"/>
      <c r="CB31" s="668"/>
      <c r="CD31" s="661"/>
      <c r="CE31" s="662"/>
      <c r="CF31" s="620" t="s">
        <v>300</v>
      </c>
      <c r="CG31" s="621"/>
      <c r="CH31" s="621"/>
      <c r="CI31" s="621"/>
      <c r="CJ31" s="621"/>
      <c r="CK31" s="621"/>
      <c r="CL31" s="621"/>
      <c r="CM31" s="621"/>
      <c r="CN31" s="621"/>
      <c r="CO31" s="621"/>
      <c r="CP31" s="621"/>
      <c r="CQ31" s="622"/>
      <c r="CR31" s="623">
        <v>13622</v>
      </c>
      <c r="CS31" s="656"/>
      <c r="CT31" s="656"/>
      <c r="CU31" s="656"/>
      <c r="CV31" s="656"/>
      <c r="CW31" s="656"/>
      <c r="CX31" s="656"/>
      <c r="CY31" s="657"/>
      <c r="CZ31" s="628">
        <v>0.3</v>
      </c>
      <c r="DA31" s="654"/>
      <c r="DB31" s="654"/>
      <c r="DC31" s="658"/>
      <c r="DD31" s="632">
        <v>13622</v>
      </c>
      <c r="DE31" s="656"/>
      <c r="DF31" s="656"/>
      <c r="DG31" s="656"/>
      <c r="DH31" s="656"/>
      <c r="DI31" s="656"/>
      <c r="DJ31" s="656"/>
      <c r="DK31" s="657"/>
      <c r="DL31" s="632">
        <v>13622</v>
      </c>
      <c r="DM31" s="656"/>
      <c r="DN31" s="656"/>
      <c r="DO31" s="656"/>
      <c r="DP31" s="656"/>
      <c r="DQ31" s="656"/>
      <c r="DR31" s="656"/>
      <c r="DS31" s="656"/>
      <c r="DT31" s="656"/>
      <c r="DU31" s="656"/>
      <c r="DV31" s="657"/>
      <c r="DW31" s="628">
        <v>0.5</v>
      </c>
      <c r="DX31" s="654"/>
      <c r="DY31" s="654"/>
      <c r="DZ31" s="654"/>
      <c r="EA31" s="654"/>
      <c r="EB31" s="654"/>
      <c r="EC31" s="655"/>
    </row>
    <row r="32" spans="2:133" ht="11.25" customHeight="1" x14ac:dyDescent="0.15">
      <c r="B32" s="620" t="s">
        <v>301</v>
      </c>
      <c r="C32" s="621"/>
      <c r="D32" s="621"/>
      <c r="E32" s="621"/>
      <c r="F32" s="621"/>
      <c r="G32" s="621"/>
      <c r="H32" s="621"/>
      <c r="I32" s="621"/>
      <c r="J32" s="621"/>
      <c r="K32" s="621"/>
      <c r="L32" s="621"/>
      <c r="M32" s="621"/>
      <c r="N32" s="621"/>
      <c r="O32" s="621"/>
      <c r="P32" s="621"/>
      <c r="Q32" s="622"/>
      <c r="R32" s="623">
        <v>314063</v>
      </c>
      <c r="S32" s="624"/>
      <c r="T32" s="624"/>
      <c r="U32" s="624"/>
      <c r="V32" s="624"/>
      <c r="W32" s="624"/>
      <c r="X32" s="624"/>
      <c r="Y32" s="625"/>
      <c r="Z32" s="626">
        <v>5.5</v>
      </c>
      <c r="AA32" s="626"/>
      <c r="AB32" s="626"/>
      <c r="AC32" s="626"/>
      <c r="AD32" s="627" t="s">
        <v>122</v>
      </c>
      <c r="AE32" s="627"/>
      <c r="AF32" s="627"/>
      <c r="AG32" s="627"/>
      <c r="AH32" s="627"/>
      <c r="AI32" s="627"/>
      <c r="AJ32" s="627"/>
      <c r="AK32" s="627"/>
      <c r="AL32" s="628" t="s">
        <v>122</v>
      </c>
      <c r="AM32" s="629"/>
      <c r="AN32" s="629"/>
      <c r="AO32" s="630"/>
      <c r="AP32" s="671"/>
      <c r="AQ32" s="672"/>
      <c r="AR32" s="672"/>
      <c r="AS32" s="672"/>
      <c r="AT32" s="676"/>
      <c r="AU32" s="202" t="s">
        <v>302</v>
      </c>
      <c r="AX32" s="620" t="s">
        <v>303</v>
      </c>
      <c r="AY32" s="621"/>
      <c r="AZ32" s="621"/>
      <c r="BA32" s="621"/>
      <c r="BB32" s="621"/>
      <c r="BC32" s="621"/>
      <c r="BD32" s="621"/>
      <c r="BE32" s="621"/>
      <c r="BF32" s="622"/>
      <c r="BG32" s="680">
        <v>99.2</v>
      </c>
      <c r="BH32" s="656"/>
      <c r="BI32" s="656"/>
      <c r="BJ32" s="656"/>
      <c r="BK32" s="656"/>
      <c r="BL32" s="656"/>
      <c r="BM32" s="629">
        <v>98.2</v>
      </c>
      <c r="BN32" s="656"/>
      <c r="BO32" s="656"/>
      <c r="BP32" s="656"/>
      <c r="BQ32" s="678"/>
      <c r="BR32" s="680">
        <v>99.2</v>
      </c>
      <c r="BS32" s="656"/>
      <c r="BT32" s="656"/>
      <c r="BU32" s="656"/>
      <c r="BV32" s="656"/>
      <c r="BW32" s="656"/>
      <c r="BX32" s="629">
        <v>98</v>
      </c>
      <c r="BY32" s="656"/>
      <c r="BZ32" s="656"/>
      <c r="CA32" s="656"/>
      <c r="CB32" s="678"/>
      <c r="CD32" s="663"/>
      <c r="CE32" s="664"/>
      <c r="CF32" s="620" t="s">
        <v>304</v>
      </c>
      <c r="CG32" s="621"/>
      <c r="CH32" s="621"/>
      <c r="CI32" s="621"/>
      <c r="CJ32" s="621"/>
      <c r="CK32" s="621"/>
      <c r="CL32" s="621"/>
      <c r="CM32" s="621"/>
      <c r="CN32" s="621"/>
      <c r="CO32" s="621"/>
      <c r="CP32" s="621"/>
      <c r="CQ32" s="622"/>
      <c r="CR32" s="623">
        <v>99</v>
      </c>
      <c r="CS32" s="624"/>
      <c r="CT32" s="624"/>
      <c r="CU32" s="624"/>
      <c r="CV32" s="624"/>
      <c r="CW32" s="624"/>
      <c r="CX32" s="624"/>
      <c r="CY32" s="625"/>
      <c r="CZ32" s="628">
        <v>0</v>
      </c>
      <c r="DA32" s="654"/>
      <c r="DB32" s="654"/>
      <c r="DC32" s="658"/>
      <c r="DD32" s="632">
        <v>99</v>
      </c>
      <c r="DE32" s="624"/>
      <c r="DF32" s="624"/>
      <c r="DG32" s="624"/>
      <c r="DH32" s="624"/>
      <c r="DI32" s="624"/>
      <c r="DJ32" s="624"/>
      <c r="DK32" s="625"/>
      <c r="DL32" s="632">
        <v>99</v>
      </c>
      <c r="DM32" s="624"/>
      <c r="DN32" s="624"/>
      <c r="DO32" s="624"/>
      <c r="DP32" s="624"/>
      <c r="DQ32" s="624"/>
      <c r="DR32" s="624"/>
      <c r="DS32" s="624"/>
      <c r="DT32" s="624"/>
      <c r="DU32" s="624"/>
      <c r="DV32" s="625"/>
      <c r="DW32" s="628">
        <v>0</v>
      </c>
      <c r="DX32" s="654"/>
      <c r="DY32" s="654"/>
      <c r="DZ32" s="654"/>
      <c r="EA32" s="654"/>
      <c r="EB32" s="654"/>
      <c r="EC32" s="655"/>
    </row>
    <row r="33" spans="2:133" ht="11.25" customHeight="1" x14ac:dyDescent="0.15">
      <c r="B33" s="620" t="s">
        <v>305</v>
      </c>
      <c r="C33" s="621"/>
      <c r="D33" s="621"/>
      <c r="E33" s="621"/>
      <c r="F33" s="621"/>
      <c r="G33" s="621"/>
      <c r="H33" s="621"/>
      <c r="I33" s="621"/>
      <c r="J33" s="621"/>
      <c r="K33" s="621"/>
      <c r="L33" s="621"/>
      <c r="M33" s="621"/>
      <c r="N33" s="621"/>
      <c r="O33" s="621"/>
      <c r="P33" s="621"/>
      <c r="Q33" s="622"/>
      <c r="R33" s="623">
        <v>6852</v>
      </c>
      <c r="S33" s="624"/>
      <c r="T33" s="624"/>
      <c r="U33" s="624"/>
      <c r="V33" s="624"/>
      <c r="W33" s="624"/>
      <c r="X33" s="624"/>
      <c r="Y33" s="625"/>
      <c r="Z33" s="626">
        <v>0.1</v>
      </c>
      <c r="AA33" s="626"/>
      <c r="AB33" s="626"/>
      <c r="AC33" s="626"/>
      <c r="AD33" s="627">
        <v>3995</v>
      </c>
      <c r="AE33" s="627"/>
      <c r="AF33" s="627"/>
      <c r="AG33" s="627"/>
      <c r="AH33" s="627"/>
      <c r="AI33" s="627"/>
      <c r="AJ33" s="627"/>
      <c r="AK33" s="627"/>
      <c r="AL33" s="628">
        <v>0.1</v>
      </c>
      <c r="AM33" s="629"/>
      <c r="AN33" s="629"/>
      <c r="AO33" s="630"/>
      <c r="AP33" s="673"/>
      <c r="AQ33" s="674"/>
      <c r="AR33" s="674"/>
      <c r="AS33" s="674"/>
      <c r="AT33" s="677"/>
      <c r="AU33" s="207"/>
      <c r="AV33" s="207"/>
      <c r="AW33" s="207"/>
      <c r="AX33" s="644" t="s">
        <v>306</v>
      </c>
      <c r="AY33" s="645"/>
      <c r="AZ33" s="645"/>
      <c r="BA33" s="645"/>
      <c r="BB33" s="645"/>
      <c r="BC33" s="645"/>
      <c r="BD33" s="645"/>
      <c r="BE33" s="645"/>
      <c r="BF33" s="646"/>
      <c r="BG33" s="681">
        <v>98.4</v>
      </c>
      <c r="BH33" s="682"/>
      <c r="BI33" s="682"/>
      <c r="BJ33" s="682"/>
      <c r="BK33" s="682"/>
      <c r="BL33" s="682"/>
      <c r="BM33" s="683">
        <v>95.4</v>
      </c>
      <c r="BN33" s="682"/>
      <c r="BO33" s="682"/>
      <c r="BP33" s="682"/>
      <c r="BQ33" s="684"/>
      <c r="BR33" s="681">
        <v>98.7</v>
      </c>
      <c r="BS33" s="682"/>
      <c r="BT33" s="682"/>
      <c r="BU33" s="682"/>
      <c r="BV33" s="682"/>
      <c r="BW33" s="682"/>
      <c r="BX33" s="683">
        <v>96</v>
      </c>
      <c r="BY33" s="682"/>
      <c r="BZ33" s="682"/>
      <c r="CA33" s="682"/>
      <c r="CB33" s="684"/>
      <c r="CD33" s="620" t="s">
        <v>307</v>
      </c>
      <c r="CE33" s="621"/>
      <c r="CF33" s="621"/>
      <c r="CG33" s="621"/>
      <c r="CH33" s="621"/>
      <c r="CI33" s="621"/>
      <c r="CJ33" s="621"/>
      <c r="CK33" s="621"/>
      <c r="CL33" s="621"/>
      <c r="CM33" s="621"/>
      <c r="CN33" s="621"/>
      <c r="CO33" s="621"/>
      <c r="CP33" s="621"/>
      <c r="CQ33" s="622"/>
      <c r="CR33" s="623">
        <v>3021411</v>
      </c>
      <c r="CS33" s="656"/>
      <c r="CT33" s="656"/>
      <c r="CU33" s="656"/>
      <c r="CV33" s="656"/>
      <c r="CW33" s="656"/>
      <c r="CX33" s="656"/>
      <c r="CY33" s="657"/>
      <c r="CZ33" s="628">
        <v>55.8</v>
      </c>
      <c r="DA33" s="654"/>
      <c r="DB33" s="654"/>
      <c r="DC33" s="658"/>
      <c r="DD33" s="632">
        <v>2176686</v>
      </c>
      <c r="DE33" s="656"/>
      <c r="DF33" s="656"/>
      <c r="DG33" s="656"/>
      <c r="DH33" s="656"/>
      <c r="DI33" s="656"/>
      <c r="DJ33" s="656"/>
      <c r="DK33" s="657"/>
      <c r="DL33" s="632">
        <v>1245951</v>
      </c>
      <c r="DM33" s="656"/>
      <c r="DN33" s="656"/>
      <c r="DO33" s="656"/>
      <c r="DP33" s="656"/>
      <c r="DQ33" s="656"/>
      <c r="DR33" s="656"/>
      <c r="DS33" s="656"/>
      <c r="DT33" s="656"/>
      <c r="DU33" s="656"/>
      <c r="DV33" s="657"/>
      <c r="DW33" s="628">
        <v>41.2</v>
      </c>
      <c r="DX33" s="654"/>
      <c r="DY33" s="654"/>
      <c r="DZ33" s="654"/>
      <c r="EA33" s="654"/>
      <c r="EB33" s="654"/>
      <c r="EC33" s="655"/>
    </row>
    <row r="34" spans="2:133" ht="11.25" customHeight="1" x14ac:dyDescent="0.15">
      <c r="B34" s="620" t="s">
        <v>308</v>
      </c>
      <c r="C34" s="621"/>
      <c r="D34" s="621"/>
      <c r="E34" s="621"/>
      <c r="F34" s="621"/>
      <c r="G34" s="621"/>
      <c r="H34" s="621"/>
      <c r="I34" s="621"/>
      <c r="J34" s="621"/>
      <c r="K34" s="621"/>
      <c r="L34" s="621"/>
      <c r="M34" s="621"/>
      <c r="N34" s="621"/>
      <c r="O34" s="621"/>
      <c r="P34" s="621"/>
      <c r="Q34" s="622"/>
      <c r="R34" s="623">
        <v>208572</v>
      </c>
      <c r="S34" s="624"/>
      <c r="T34" s="624"/>
      <c r="U34" s="624"/>
      <c r="V34" s="624"/>
      <c r="W34" s="624"/>
      <c r="X34" s="624"/>
      <c r="Y34" s="625"/>
      <c r="Z34" s="626">
        <v>3.7</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309</v>
      </c>
      <c r="CE34" s="621"/>
      <c r="CF34" s="621"/>
      <c r="CG34" s="621"/>
      <c r="CH34" s="621"/>
      <c r="CI34" s="621"/>
      <c r="CJ34" s="621"/>
      <c r="CK34" s="621"/>
      <c r="CL34" s="621"/>
      <c r="CM34" s="621"/>
      <c r="CN34" s="621"/>
      <c r="CO34" s="621"/>
      <c r="CP34" s="621"/>
      <c r="CQ34" s="622"/>
      <c r="CR34" s="623">
        <v>943638</v>
      </c>
      <c r="CS34" s="624"/>
      <c r="CT34" s="624"/>
      <c r="CU34" s="624"/>
      <c r="CV34" s="624"/>
      <c r="CW34" s="624"/>
      <c r="CX34" s="624"/>
      <c r="CY34" s="625"/>
      <c r="CZ34" s="628">
        <v>17.399999999999999</v>
      </c>
      <c r="DA34" s="654"/>
      <c r="DB34" s="654"/>
      <c r="DC34" s="658"/>
      <c r="DD34" s="632">
        <v>605166</v>
      </c>
      <c r="DE34" s="624"/>
      <c r="DF34" s="624"/>
      <c r="DG34" s="624"/>
      <c r="DH34" s="624"/>
      <c r="DI34" s="624"/>
      <c r="DJ34" s="624"/>
      <c r="DK34" s="625"/>
      <c r="DL34" s="632">
        <v>455522</v>
      </c>
      <c r="DM34" s="624"/>
      <c r="DN34" s="624"/>
      <c r="DO34" s="624"/>
      <c r="DP34" s="624"/>
      <c r="DQ34" s="624"/>
      <c r="DR34" s="624"/>
      <c r="DS34" s="624"/>
      <c r="DT34" s="624"/>
      <c r="DU34" s="624"/>
      <c r="DV34" s="625"/>
      <c r="DW34" s="628">
        <v>15.1</v>
      </c>
      <c r="DX34" s="654"/>
      <c r="DY34" s="654"/>
      <c r="DZ34" s="654"/>
      <c r="EA34" s="654"/>
      <c r="EB34" s="654"/>
      <c r="EC34" s="655"/>
    </row>
    <row r="35" spans="2:133" ht="11.25" customHeight="1" x14ac:dyDescent="0.15">
      <c r="B35" s="620" t="s">
        <v>310</v>
      </c>
      <c r="C35" s="621"/>
      <c r="D35" s="621"/>
      <c r="E35" s="621"/>
      <c r="F35" s="621"/>
      <c r="G35" s="621"/>
      <c r="H35" s="621"/>
      <c r="I35" s="621"/>
      <c r="J35" s="621"/>
      <c r="K35" s="621"/>
      <c r="L35" s="621"/>
      <c r="M35" s="621"/>
      <c r="N35" s="621"/>
      <c r="O35" s="621"/>
      <c r="P35" s="621"/>
      <c r="Q35" s="622"/>
      <c r="R35" s="623">
        <v>622139</v>
      </c>
      <c r="S35" s="624"/>
      <c r="T35" s="624"/>
      <c r="U35" s="624"/>
      <c r="V35" s="624"/>
      <c r="W35" s="624"/>
      <c r="X35" s="624"/>
      <c r="Y35" s="625"/>
      <c r="Z35" s="626">
        <v>10.9</v>
      </c>
      <c r="AA35" s="626"/>
      <c r="AB35" s="626"/>
      <c r="AC35" s="626"/>
      <c r="AD35" s="627" t="s">
        <v>122</v>
      </c>
      <c r="AE35" s="627"/>
      <c r="AF35" s="627"/>
      <c r="AG35" s="627"/>
      <c r="AH35" s="627"/>
      <c r="AI35" s="627"/>
      <c r="AJ35" s="627"/>
      <c r="AK35" s="627"/>
      <c r="AL35" s="628" t="s">
        <v>122</v>
      </c>
      <c r="AM35" s="629"/>
      <c r="AN35" s="629"/>
      <c r="AO35" s="630"/>
      <c r="AP35" s="210"/>
      <c r="AQ35" s="605" t="s">
        <v>311</v>
      </c>
      <c r="AR35" s="606"/>
      <c r="AS35" s="606"/>
      <c r="AT35" s="606"/>
      <c r="AU35" s="606"/>
      <c r="AV35" s="606"/>
      <c r="AW35" s="606"/>
      <c r="AX35" s="606"/>
      <c r="AY35" s="606"/>
      <c r="AZ35" s="606"/>
      <c r="BA35" s="606"/>
      <c r="BB35" s="606"/>
      <c r="BC35" s="606"/>
      <c r="BD35" s="606"/>
      <c r="BE35" s="606"/>
      <c r="BF35" s="607"/>
      <c r="BG35" s="605" t="s">
        <v>312</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313</v>
      </c>
      <c r="CE35" s="621"/>
      <c r="CF35" s="621"/>
      <c r="CG35" s="621"/>
      <c r="CH35" s="621"/>
      <c r="CI35" s="621"/>
      <c r="CJ35" s="621"/>
      <c r="CK35" s="621"/>
      <c r="CL35" s="621"/>
      <c r="CM35" s="621"/>
      <c r="CN35" s="621"/>
      <c r="CO35" s="621"/>
      <c r="CP35" s="621"/>
      <c r="CQ35" s="622"/>
      <c r="CR35" s="623">
        <v>89171</v>
      </c>
      <c r="CS35" s="656"/>
      <c r="CT35" s="656"/>
      <c r="CU35" s="656"/>
      <c r="CV35" s="656"/>
      <c r="CW35" s="656"/>
      <c r="CX35" s="656"/>
      <c r="CY35" s="657"/>
      <c r="CZ35" s="628">
        <v>1.6</v>
      </c>
      <c r="DA35" s="654"/>
      <c r="DB35" s="654"/>
      <c r="DC35" s="658"/>
      <c r="DD35" s="632">
        <v>76516</v>
      </c>
      <c r="DE35" s="656"/>
      <c r="DF35" s="656"/>
      <c r="DG35" s="656"/>
      <c r="DH35" s="656"/>
      <c r="DI35" s="656"/>
      <c r="DJ35" s="656"/>
      <c r="DK35" s="657"/>
      <c r="DL35" s="632">
        <v>74423</v>
      </c>
      <c r="DM35" s="656"/>
      <c r="DN35" s="656"/>
      <c r="DO35" s="656"/>
      <c r="DP35" s="656"/>
      <c r="DQ35" s="656"/>
      <c r="DR35" s="656"/>
      <c r="DS35" s="656"/>
      <c r="DT35" s="656"/>
      <c r="DU35" s="656"/>
      <c r="DV35" s="657"/>
      <c r="DW35" s="628">
        <v>2.5</v>
      </c>
      <c r="DX35" s="654"/>
      <c r="DY35" s="654"/>
      <c r="DZ35" s="654"/>
      <c r="EA35" s="654"/>
      <c r="EB35" s="654"/>
      <c r="EC35" s="655"/>
    </row>
    <row r="36" spans="2:133" ht="11.25" customHeight="1" x14ac:dyDescent="0.15">
      <c r="B36" s="620" t="s">
        <v>314</v>
      </c>
      <c r="C36" s="621"/>
      <c r="D36" s="621"/>
      <c r="E36" s="621"/>
      <c r="F36" s="621"/>
      <c r="G36" s="621"/>
      <c r="H36" s="621"/>
      <c r="I36" s="621"/>
      <c r="J36" s="621"/>
      <c r="K36" s="621"/>
      <c r="L36" s="621"/>
      <c r="M36" s="621"/>
      <c r="N36" s="621"/>
      <c r="O36" s="621"/>
      <c r="P36" s="621"/>
      <c r="Q36" s="622"/>
      <c r="R36" s="623">
        <v>379032</v>
      </c>
      <c r="S36" s="624"/>
      <c r="T36" s="624"/>
      <c r="U36" s="624"/>
      <c r="V36" s="624"/>
      <c r="W36" s="624"/>
      <c r="X36" s="624"/>
      <c r="Y36" s="625"/>
      <c r="Z36" s="626">
        <v>6.7</v>
      </c>
      <c r="AA36" s="626"/>
      <c r="AB36" s="626"/>
      <c r="AC36" s="626"/>
      <c r="AD36" s="627" t="s">
        <v>122</v>
      </c>
      <c r="AE36" s="627"/>
      <c r="AF36" s="627"/>
      <c r="AG36" s="627"/>
      <c r="AH36" s="627"/>
      <c r="AI36" s="627"/>
      <c r="AJ36" s="627"/>
      <c r="AK36" s="627"/>
      <c r="AL36" s="628" t="s">
        <v>122</v>
      </c>
      <c r="AM36" s="629"/>
      <c r="AN36" s="629"/>
      <c r="AO36" s="630"/>
      <c r="AP36" s="210"/>
      <c r="AQ36" s="689" t="s">
        <v>315</v>
      </c>
      <c r="AR36" s="690"/>
      <c r="AS36" s="690"/>
      <c r="AT36" s="690"/>
      <c r="AU36" s="690"/>
      <c r="AV36" s="690"/>
      <c r="AW36" s="690"/>
      <c r="AX36" s="690"/>
      <c r="AY36" s="691"/>
      <c r="AZ36" s="612">
        <v>991977</v>
      </c>
      <c r="BA36" s="613"/>
      <c r="BB36" s="613"/>
      <c r="BC36" s="613"/>
      <c r="BD36" s="613"/>
      <c r="BE36" s="613"/>
      <c r="BF36" s="685"/>
      <c r="BG36" s="609" t="s">
        <v>316</v>
      </c>
      <c r="BH36" s="610"/>
      <c r="BI36" s="610"/>
      <c r="BJ36" s="610"/>
      <c r="BK36" s="610"/>
      <c r="BL36" s="610"/>
      <c r="BM36" s="610"/>
      <c r="BN36" s="610"/>
      <c r="BO36" s="610"/>
      <c r="BP36" s="610"/>
      <c r="BQ36" s="610"/>
      <c r="BR36" s="610"/>
      <c r="BS36" s="610"/>
      <c r="BT36" s="610"/>
      <c r="BU36" s="611"/>
      <c r="BV36" s="612">
        <v>6876</v>
      </c>
      <c r="BW36" s="613"/>
      <c r="BX36" s="613"/>
      <c r="BY36" s="613"/>
      <c r="BZ36" s="613"/>
      <c r="CA36" s="613"/>
      <c r="CB36" s="685"/>
      <c r="CD36" s="620" t="s">
        <v>317</v>
      </c>
      <c r="CE36" s="621"/>
      <c r="CF36" s="621"/>
      <c r="CG36" s="621"/>
      <c r="CH36" s="621"/>
      <c r="CI36" s="621"/>
      <c r="CJ36" s="621"/>
      <c r="CK36" s="621"/>
      <c r="CL36" s="621"/>
      <c r="CM36" s="621"/>
      <c r="CN36" s="621"/>
      <c r="CO36" s="621"/>
      <c r="CP36" s="621"/>
      <c r="CQ36" s="622"/>
      <c r="CR36" s="623">
        <v>856801</v>
      </c>
      <c r="CS36" s="624"/>
      <c r="CT36" s="624"/>
      <c r="CU36" s="624"/>
      <c r="CV36" s="624"/>
      <c r="CW36" s="624"/>
      <c r="CX36" s="624"/>
      <c r="CY36" s="625"/>
      <c r="CZ36" s="628">
        <v>15.8</v>
      </c>
      <c r="DA36" s="654"/>
      <c r="DB36" s="654"/>
      <c r="DC36" s="658"/>
      <c r="DD36" s="632">
        <v>650712</v>
      </c>
      <c r="DE36" s="624"/>
      <c r="DF36" s="624"/>
      <c r="DG36" s="624"/>
      <c r="DH36" s="624"/>
      <c r="DI36" s="624"/>
      <c r="DJ36" s="624"/>
      <c r="DK36" s="625"/>
      <c r="DL36" s="632">
        <v>419386</v>
      </c>
      <c r="DM36" s="624"/>
      <c r="DN36" s="624"/>
      <c r="DO36" s="624"/>
      <c r="DP36" s="624"/>
      <c r="DQ36" s="624"/>
      <c r="DR36" s="624"/>
      <c r="DS36" s="624"/>
      <c r="DT36" s="624"/>
      <c r="DU36" s="624"/>
      <c r="DV36" s="625"/>
      <c r="DW36" s="628">
        <v>13.9</v>
      </c>
      <c r="DX36" s="654"/>
      <c r="DY36" s="654"/>
      <c r="DZ36" s="654"/>
      <c r="EA36" s="654"/>
      <c r="EB36" s="654"/>
      <c r="EC36" s="655"/>
    </row>
    <row r="37" spans="2:133" ht="11.25" customHeight="1" x14ac:dyDescent="0.15">
      <c r="B37" s="620" t="s">
        <v>318</v>
      </c>
      <c r="C37" s="621"/>
      <c r="D37" s="621"/>
      <c r="E37" s="621"/>
      <c r="F37" s="621"/>
      <c r="G37" s="621"/>
      <c r="H37" s="621"/>
      <c r="I37" s="621"/>
      <c r="J37" s="621"/>
      <c r="K37" s="621"/>
      <c r="L37" s="621"/>
      <c r="M37" s="621"/>
      <c r="N37" s="621"/>
      <c r="O37" s="621"/>
      <c r="P37" s="621"/>
      <c r="Q37" s="622"/>
      <c r="R37" s="623">
        <v>20334</v>
      </c>
      <c r="S37" s="624"/>
      <c r="T37" s="624"/>
      <c r="U37" s="624"/>
      <c r="V37" s="624"/>
      <c r="W37" s="624"/>
      <c r="X37" s="624"/>
      <c r="Y37" s="625"/>
      <c r="Z37" s="626">
        <v>0.4</v>
      </c>
      <c r="AA37" s="626"/>
      <c r="AB37" s="626"/>
      <c r="AC37" s="626"/>
      <c r="AD37" s="627">
        <v>272</v>
      </c>
      <c r="AE37" s="627"/>
      <c r="AF37" s="627"/>
      <c r="AG37" s="627"/>
      <c r="AH37" s="627"/>
      <c r="AI37" s="627"/>
      <c r="AJ37" s="627"/>
      <c r="AK37" s="627"/>
      <c r="AL37" s="628">
        <v>0</v>
      </c>
      <c r="AM37" s="629"/>
      <c r="AN37" s="629"/>
      <c r="AO37" s="630"/>
      <c r="AQ37" s="686" t="s">
        <v>319</v>
      </c>
      <c r="AR37" s="687"/>
      <c r="AS37" s="687"/>
      <c r="AT37" s="687"/>
      <c r="AU37" s="687"/>
      <c r="AV37" s="687"/>
      <c r="AW37" s="687"/>
      <c r="AX37" s="687"/>
      <c r="AY37" s="688"/>
      <c r="AZ37" s="623">
        <v>271451</v>
      </c>
      <c r="BA37" s="624"/>
      <c r="BB37" s="624"/>
      <c r="BC37" s="624"/>
      <c r="BD37" s="656"/>
      <c r="BE37" s="656"/>
      <c r="BF37" s="678"/>
      <c r="BG37" s="620" t="s">
        <v>320</v>
      </c>
      <c r="BH37" s="621"/>
      <c r="BI37" s="621"/>
      <c r="BJ37" s="621"/>
      <c r="BK37" s="621"/>
      <c r="BL37" s="621"/>
      <c r="BM37" s="621"/>
      <c r="BN37" s="621"/>
      <c r="BO37" s="621"/>
      <c r="BP37" s="621"/>
      <c r="BQ37" s="621"/>
      <c r="BR37" s="621"/>
      <c r="BS37" s="621"/>
      <c r="BT37" s="621"/>
      <c r="BU37" s="622"/>
      <c r="BV37" s="623">
        <v>-7888</v>
      </c>
      <c r="BW37" s="624"/>
      <c r="BX37" s="624"/>
      <c r="BY37" s="624"/>
      <c r="BZ37" s="624"/>
      <c r="CA37" s="624"/>
      <c r="CB37" s="633"/>
      <c r="CD37" s="620" t="s">
        <v>321</v>
      </c>
      <c r="CE37" s="621"/>
      <c r="CF37" s="621"/>
      <c r="CG37" s="621"/>
      <c r="CH37" s="621"/>
      <c r="CI37" s="621"/>
      <c r="CJ37" s="621"/>
      <c r="CK37" s="621"/>
      <c r="CL37" s="621"/>
      <c r="CM37" s="621"/>
      <c r="CN37" s="621"/>
      <c r="CO37" s="621"/>
      <c r="CP37" s="621"/>
      <c r="CQ37" s="622"/>
      <c r="CR37" s="623">
        <v>266599</v>
      </c>
      <c r="CS37" s="656"/>
      <c r="CT37" s="656"/>
      <c r="CU37" s="656"/>
      <c r="CV37" s="656"/>
      <c r="CW37" s="656"/>
      <c r="CX37" s="656"/>
      <c r="CY37" s="657"/>
      <c r="CZ37" s="628">
        <v>4.9000000000000004</v>
      </c>
      <c r="DA37" s="654"/>
      <c r="DB37" s="654"/>
      <c r="DC37" s="658"/>
      <c r="DD37" s="632">
        <v>221794</v>
      </c>
      <c r="DE37" s="656"/>
      <c r="DF37" s="656"/>
      <c r="DG37" s="656"/>
      <c r="DH37" s="656"/>
      <c r="DI37" s="656"/>
      <c r="DJ37" s="656"/>
      <c r="DK37" s="657"/>
      <c r="DL37" s="632">
        <v>221125</v>
      </c>
      <c r="DM37" s="656"/>
      <c r="DN37" s="656"/>
      <c r="DO37" s="656"/>
      <c r="DP37" s="656"/>
      <c r="DQ37" s="656"/>
      <c r="DR37" s="656"/>
      <c r="DS37" s="656"/>
      <c r="DT37" s="656"/>
      <c r="DU37" s="656"/>
      <c r="DV37" s="657"/>
      <c r="DW37" s="628">
        <v>7.3</v>
      </c>
      <c r="DX37" s="654"/>
      <c r="DY37" s="654"/>
      <c r="DZ37" s="654"/>
      <c r="EA37" s="654"/>
      <c r="EB37" s="654"/>
      <c r="EC37" s="655"/>
    </row>
    <row r="38" spans="2:133" ht="11.25" customHeight="1" x14ac:dyDescent="0.15">
      <c r="B38" s="620" t="s">
        <v>322</v>
      </c>
      <c r="C38" s="621"/>
      <c r="D38" s="621"/>
      <c r="E38" s="621"/>
      <c r="F38" s="621"/>
      <c r="G38" s="621"/>
      <c r="H38" s="621"/>
      <c r="I38" s="621"/>
      <c r="J38" s="621"/>
      <c r="K38" s="621"/>
      <c r="L38" s="621"/>
      <c r="M38" s="621"/>
      <c r="N38" s="621"/>
      <c r="O38" s="621"/>
      <c r="P38" s="621"/>
      <c r="Q38" s="622"/>
      <c r="R38" s="623">
        <v>344676</v>
      </c>
      <c r="S38" s="624"/>
      <c r="T38" s="624"/>
      <c r="U38" s="624"/>
      <c r="V38" s="624"/>
      <c r="W38" s="624"/>
      <c r="X38" s="624"/>
      <c r="Y38" s="625"/>
      <c r="Z38" s="626">
        <v>6.1</v>
      </c>
      <c r="AA38" s="626"/>
      <c r="AB38" s="626"/>
      <c r="AC38" s="626"/>
      <c r="AD38" s="627" t="s">
        <v>122</v>
      </c>
      <c r="AE38" s="627"/>
      <c r="AF38" s="627"/>
      <c r="AG38" s="627"/>
      <c r="AH38" s="627"/>
      <c r="AI38" s="627"/>
      <c r="AJ38" s="627"/>
      <c r="AK38" s="627"/>
      <c r="AL38" s="628" t="s">
        <v>122</v>
      </c>
      <c r="AM38" s="629"/>
      <c r="AN38" s="629"/>
      <c r="AO38" s="630"/>
      <c r="AQ38" s="686" t="s">
        <v>323</v>
      </c>
      <c r="AR38" s="687"/>
      <c r="AS38" s="687"/>
      <c r="AT38" s="687"/>
      <c r="AU38" s="687"/>
      <c r="AV38" s="687"/>
      <c r="AW38" s="687"/>
      <c r="AX38" s="687"/>
      <c r="AY38" s="688"/>
      <c r="AZ38" s="623">
        <v>157000</v>
      </c>
      <c r="BA38" s="624"/>
      <c r="BB38" s="624"/>
      <c r="BC38" s="624"/>
      <c r="BD38" s="656"/>
      <c r="BE38" s="656"/>
      <c r="BF38" s="678"/>
      <c r="BG38" s="620" t="s">
        <v>324</v>
      </c>
      <c r="BH38" s="621"/>
      <c r="BI38" s="621"/>
      <c r="BJ38" s="621"/>
      <c r="BK38" s="621"/>
      <c r="BL38" s="621"/>
      <c r="BM38" s="621"/>
      <c r="BN38" s="621"/>
      <c r="BO38" s="621"/>
      <c r="BP38" s="621"/>
      <c r="BQ38" s="621"/>
      <c r="BR38" s="621"/>
      <c r="BS38" s="621"/>
      <c r="BT38" s="621"/>
      <c r="BU38" s="622"/>
      <c r="BV38" s="623">
        <v>925</v>
      </c>
      <c r="BW38" s="624"/>
      <c r="BX38" s="624"/>
      <c r="BY38" s="624"/>
      <c r="BZ38" s="624"/>
      <c r="CA38" s="624"/>
      <c r="CB38" s="633"/>
      <c r="CD38" s="620" t="s">
        <v>325</v>
      </c>
      <c r="CE38" s="621"/>
      <c r="CF38" s="621"/>
      <c r="CG38" s="621"/>
      <c r="CH38" s="621"/>
      <c r="CI38" s="621"/>
      <c r="CJ38" s="621"/>
      <c r="CK38" s="621"/>
      <c r="CL38" s="621"/>
      <c r="CM38" s="621"/>
      <c r="CN38" s="621"/>
      <c r="CO38" s="621"/>
      <c r="CP38" s="621"/>
      <c r="CQ38" s="622"/>
      <c r="CR38" s="623">
        <v>471383</v>
      </c>
      <c r="CS38" s="624"/>
      <c r="CT38" s="624"/>
      <c r="CU38" s="624"/>
      <c r="CV38" s="624"/>
      <c r="CW38" s="624"/>
      <c r="CX38" s="624"/>
      <c r="CY38" s="625"/>
      <c r="CZ38" s="628">
        <v>8.6999999999999993</v>
      </c>
      <c r="DA38" s="654"/>
      <c r="DB38" s="654"/>
      <c r="DC38" s="658"/>
      <c r="DD38" s="632">
        <v>398284</v>
      </c>
      <c r="DE38" s="624"/>
      <c r="DF38" s="624"/>
      <c r="DG38" s="624"/>
      <c r="DH38" s="624"/>
      <c r="DI38" s="624"/>
      <c r="DJ38" s="624"/>
      <c r="DK38" s="625"/>
      <c r="DL38" s="632">
        <v>296620</v>
      </c>
      <c r="DM38" s="624"/>
      <c r="DN38" s="624"/>
      <c r="DO38" s="624"/>
      <c r="DP38" s="624"/>
      <c r="DQ38" s="624"/>
      <c r="DR38" s="624"/>
      <c r="DS38" s="624"/>
      <c r="DT38" s="624"/>
      <c r="DU38" s="624"/>
      <c r="DV38" s="625"/>
      <c r="DW38" s="628">
        <v>9.8000000000000007</v>
      </c>
      <c r="DX38" s="654"/>
      <c r="DY38" s="654"/>
      <c r="DZ38" s="654"/>
      <c r="EA38" s="654"/>
      <c r="EB38" s="654"/>
      <c r="EC38" s="655"/>
    </row>
    <row r="39" spans="2:133" ht="11.25" customHeight="1" x14ac:dyDescent="0.15">
      <c r="B39" s="620" t="s">
        <v>326</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6" t="s">
        <v>327</v>
      </c>
      <c r="AR39" s="687"/>
      <c r="AS39" s="687"/>
      <c r="AT39" s="687"/>
      <c r="AU39" s="687"/>
      <c r="AV39" s="687"/>
      <c r="AW39" s="687"/>
      <c r="AX39" s="687"/>
      <c r="AY39" s="688"/>
      <c r="AZ39" s="623">
        <v>97275</v>
      </c>
      <c r="BA39" s="624"/>
      <c r="BB39" s="624"/>
      <c r="BC39" s="624"/>
      <c r="BD39" s="656"/>
      <c r="BE39" s="656"/>
      <c r="BF39" s="678"/>
      <c r="BG39" s="620" t="s">
        <v>328</v>
      </c>
      <c r="BH39" s="621"/>
      <c r="BI39" s="621"/>
      <c r="BJ39" s="621"/>
      <c r="BK39" s="621"/>
      <c r="BL39" s="621"/>
      <c r="BM39" s="621"/>
      <c r="BN39" s="621"/>
      <c r="BO39" s="621"/>
      <c r="BP39" s="621"/>
      <c r="BQ39" s="621"/>
      <c r="BR39" s="621"/>
      <c r="BS39" s="621"/>
      <c r="BT39" s="621"/>
      <c r="BU39" s="622"/>
      <c r="BV39" s="623">
        <v>1328</v>
      </c>
      <c r="BW39" s="624"/>
      <c r="BX39" s="624"/>
      <c r="BY39" s="624"/>
      <c r="BZ39" s="624"/>
      <c r="CA39" s="624"/>
      <c r="CB39" s="633"/>
      <c r="CD39" s="620" t="s">
        <v>329</v>
      </c>
      <c r="CE39" s="621"/>
      <c r="CF39" s="621"/>
      <c r="CG39" s="621"/>
      <c r="CH39" s="621"/>
      <c r="CI39" s="621"/>
      <c r="CJ39" s="621"/>
      <c r="CK39" s="621"/>
      <c r="CL39" s="621"/>
      <c r="CM39" s="621"/>
      <c r="CN39" s="621"/>
      <c r="CO39" s="621"/>
      <c r="CP39" s="621"/>
      <c r="CQ39" s="622"/>
      <c r="CR39" s="623">
        <v>398418</v>
      </c>
      <c r="CS39" s="656"/>
      <c r="CT39" s="656"/>
      <c r="CU39" s="656"/>
      <c r="CV39" s="656"/>
      <c r="CW39" s="656"/>
      <c r="CX39" s="656"/>
      <c r="CY39" s="657"/>
      <c r="CZ39" s="628">
        <v>7.4</v>
      </c>
      <c r="DA39" s="654"/>
      <c r="DB39" s="654"/>
      <c r="DC39" s="658"/>
      <c r="DD39" s="632">
        <v>184008</v>
      </c>
      <c r="DE39" s="656"/>
      <c r="DF39" s="656"/>
      <c r="DG39" s="656"/>
      <c r="DH39" s="656"/>
      <c r="DI39" s="656"/>
      <c r="DJ39" s="656"/>
      <c r="DK39" s="657"/>
      <c r="DL39" s="632" t="s">
        <v>122</v>
      </c>
      <c r="DM39" s="656"/>
      <c r="DN39" s="656"/>
      <c r="DO39" s="656"/>
      <c r="DP39" s="656"/>
      <c r="DQ39" s="656"/>
      <c r="DR39" s="656"/>
      <c r="DS39" s="656"/>
      <c r="DT39" s="656"/>
      <c r="DU39" s="656"/>
      <c r="DV39" s="657"/>
      <c r="DW39" s="628" t="s">
        <v>122</v>
      </c>
      <c r="DX39" s="654"/>
      <c r="DY39" s="654"/>
      <c r="DZ39" s="654"/>
      <c r="EA39" s="654"/>
      <c r="EB39" s="654"/>
      <c r="EC39" s="655"/>
    </row>
    <row r="40" spans="2:133" ht="11.25" customHeight="1" x14ac:dyDescent="0.15">
      <c r="B40" s="620" t="s">
        <v>330</v>
      </c>
      <c r="C40" s="621"/>
      <c r="D40" s="621"/>
      <c r="E40" s="621"/>
      <c r="F40" s="621"/>
      <c r="G40" s="621"/>
      <c r="H40" s="621"/>
      <c r="I40" s="621"/>
      <c r="J40" s="621"/>
      <c r="K40" s="621"/>
      <c r="L40" s="621"/>
      <c r="M40" s="621"/>
      <c r="N40" s="621"/>
      <c r="O40" s="621"/>
      <c r="P40" s="621"/>
      <c r="Q40" s="622"/>
      <c r="R40" s="623">
        <v>5376</v>
      </c>
      <c r="S40" s="624"/>
      <c r="T40" s="624"/>
      <c r="U40" s="624"/>
      <c r="V40" s="624"/>
      <c r="W40" s="624"/>
      <c r="X40" s="624"/>
      <c r="Y40" s="625"/>
      <c r="Z40" s="626">
        <v>0.1</v>
      </c>
      <c r="AA40" s="626"/>
      <c r="AB40" s="626"/>
      <c r="AC40" s="626"/>
      <c r="AD40" s="627" t="s">
        <v>122</v>
      </c>
      <c r="AE40" s="627"/>
      <c r="AF40" s="627"/>
      <c r="AG40" s="627"/>
      <c r="AH40" s="627"/>
      <c r="AI40" s="627"/>
      <c r="AJ40" s="627"/>
      <c r="AK40" s="627"/>
      <c r="AL40" s="628" t="s">
        <v>122</v>
      </c>
      <c r="AM40" s="629"/>
      <c r="AN40" s="629"/>
      <c r="AO40" s="630"/>
      <c r="AQ40" s="686" t="s">
        <v>331</v>
      </c>
      <c r="AR40" s="687"/>
      <c r="AS40" s="687"/>
      <c r="AT40" s="687"/>
      <c r="AU40" s="687"/>
      <c r="AV40" s="687"/>
      <c r="AW40" s="687"/>
      <c r="AX40" s="687"/>
      <c r="AY40" s="688"/>
      <c r="AZ40" s="623">
        <v>92143</v>
      </c>
      <c r="BA40" s="624"/>
      <c r="BB40" s="624"/>
      <c r="BC40" s="624"/>
      <c r="BD40" s="656"/>
      <c r="BE40" s="656"/>
      <c r="BF40" s="678"/>
      <c r="BG40" s="671" t="s">
        <v>332</v>
      </c>
      <c r="BH40" s="672"/>
      <c r="BI40" s="672"/>
      <c r="BJ40" s="672"/>
      <c r="BK40" s="672"/>
      <c r="BL40" s="211"/>
      <c r="BM40" s="621" t="s">
        <v>333</v>
      </c>
      <c r="BN40" s="621"/>
      <c r="BO40" s="621"/>
      <c r="BP40" s="621"/>
      <c r="BQ40" s="621"/>
      <c r="BR40" s="621"/>
      <c r="BS40" s="621"/>
      <c r="BT40" s="621"/>
      <c r="BU40" s="622"/>
      <c r="BV40" s="623">
        <v>92</v>
      </c>
      <c r="BW40" s="624"/>
      <c r="BX40" s="624"/>
      <c r="BY40" s="624"/>
      <c r="BZ40" s="624"/>
      <c r="CA40" s="624"/>
      <c r="CB40" s="633"/>
      <c r="CD40" s="620" t="s">
        <v>334</v>
      </c>
      <c r="CE40" s="621"/>
      <c r="CF40" s="621"/>
      <c r="CG40" s="621"/>
      <c r="CH40" s="621"/>
      <c r="CI40" s="621"/>
      <c r="CJ40" s="621"/>
      <c r="CK40" s="621"/>
      <c r="CL40" s="621"/>
      <c r="CM40" s="621"/>
      <c r="CN40" s="621"/>
      <c r="CO40" s="621"/>
      <c r="CP40" s="621"/>
      <c r="CQ40" s="622"/>
      <c r="CR40" s="623">
        <v>262000</v>
      </c>
      <c r="CS40" s="624"/>
      <c r="CT40" s="624"/>
      <c r="CU40" s="624"/>
      <c r="CV40" s="624"/>
      <c r="CW40" s="624"/>
      <c r="CX40" s="624"/>
      <c r="CY40" s="625"/>
      <c r="CZ40" s="628">
        <v>4.8</v>
      </c>
      <c r="DA40" s="654"/>
      <c r="DB40" s="654"/>
      <c r="DC40" s="658"/>
      <c r="DD40" s="632">
        <v>262000</v>
      </c>
      <c r="DE40" s="624"/>
      <c r="DF40" s="624"/>
      <c r="DG40" s="624"/>
      <c r="DH40" s="624"/>
      <c r="DI40" s="624"/>
      <c r="DJ40" s="624"/>
      <c r="DK40" s="625"/>
      <c r="DL40" s="632" t="s">
        <v>122</v>
      </c>
      <c r="DM40" s="624"/>
      <c r="DN40" s="624"/>
      <c r="DO40" s="624"/>
      <c r="DP40" s="624"/>
      <c r="DQ40" s="624"/>
      <c r="DR40" s="624"/>
      <c r="DS40" s="624"/>
      <c r="DT40" s="624"/>
      <c r="DU40" s="624"/>
      <c r="DV40" s="625"/>
      <c r="DW40" s="628" t="s">
        <v>122</v>
      </c>
      <c r="DX40" s="654"/>
      <c r="DY40" s="654"/>
      <c r="DZ40" s="654"/>
      <c r="EA40" s="654"/>
      <c r="EB40" s="654"/>
      <c r="EC40" s="655"/>
    </row>
    <row r="41" spans="2:133" ht="11.25" customHeight="1" x14ac:dyDescent="0.15">
      <c r="B41" s="644" t="s">
        <v>335</v>
      </c>
      <c r="C41" s="645"/>
      <c r="D41" s="645"/>
      <c r="E41" s="645"/>
      <c r="F41" s="645"/>
      <c r="G41" s="645"/>
      <c r="H41" s="645"/>
      <c r="I41" s="645"/>
      <c r="J41" s="645"/>
      <c r="K41" s="645"/>
      <c r="L41" s="645"/>
      <c r="M41" s="645"/>
      <c r="N41" s="645"/>
      <c r="O41" s="645"/>
      <c r="P41" s="645"/>
      <c r="Q41" s="646"/>
      <c r="R41" s="695">
        <v>5685467</v>
      </c>
      <c r="S41" s="696"/>
      <c r="T41" s="696"/>
      <c r="U41" s="696"/>
      <c r="V41" s="696"/>
      <c r="W41" s="696"/>
      <c r="X41" s="696"/>
      <c r="Y41" s="700"/>
      <c r="Z41" s="701">
        <v>100</v>
      </c>
      <c r="AA41" s="701"/>
      <c r="AB41" s="701"/>
      <c r="AC41" s="701"/>
      <c r="AD41" s="702">
        <v>3020995</v>
      </c>
      <c r="AE41" s="702"/>
      <c r="AF41" s="702"/>
      <c r="AG41" s="702"/>
      <c r="AH41" s="702"/>
      <c r="AI41" s="702"/>
      <c r="AJ41" s="702"/>
      <c r="AK41" s="702"/>
      <c r="AL41" s="703">
        <v>100</v>
      </c>
      <c r="AM41" s="683"/>
      <c r="AN41" s="683"/>
      <c r="AO41" s="704"/>
      <c r="AQ41" s="686" t="s">
        <v>336</v>
      </c>
      <c r="AR41" s="687"/>
      <c r="AS41" s="687"/>
      <c r="AT41" s="687"/>
      <c r="AU41" s="687"/>
      <c r="AV41" s="687"/>
      <c r="AW41" s="687"/>
      <c r="AX41" s="687"/>
      <c r="AY41" s="688"/>
      <c r="AZ41" s="623">
        <v>71987</v>
      </c>
      <c r="BA41" s="624"/>
      <c r="BB41" s="624"/>
      <c r="BC41" s="624"/>
      <c r="BD41" s="656"/>
      <c r="BE41" s="656"/>
      <c r="BF41" s="678"/>
      <c r="BG41" s="671"/>
      <c r="BH41" s="672"/>
      <c r="BI41" s="672"/>
      <c r="BJ41" s="672"/>
      <c r="BK41" s="672"/>
      <c r="BL41" s="211"/>
      <c r="BM41" s="621" t="s">
        <v>337</v>
      </c>
      <c r="BN41" s="621"/>
      <c r="BO41" s="621"/>
      <c r="BP41" s="621"/>
      <c r="BQ41" s="621"/>
      <c r="BR41" s="621"/>
      <c r="BS41" s="621"/>
      <c r="BT41" s="621"/>
      <c r="BU41" s="622"/>
      <c r="BV41" s="623">
        <v>1</v>
      </c>
      <c r="BW41" s="624"/>
      <c r="BX41" s="624"/>
      <c r="BY41" s="624"/>
      <c r="BZ41" s="624"/>
      <c r="CA41" s="624"/>
      <c r="CB41" s="633"/>
      <c r="CD41" s="620" t="s">
        <v>338</v>
      </c>
      <c r="CE41" s="621"/>
      <c r="CF41" s="621"/>
      <c r="CG41" s="621"/>
      <c r="CH41" s="621"/>
      <c r="CI41" s="621"/>
      <c r="CJ41" s="621"/>
      <c r="CK41" s="621"/>
      <c r="CL41" s="621"/>
      <c r="CM41" s="621"/>
      <c r="CN41" s="621"/>
      <c r="CO41" s="621"/>
      <c r="CP41" s="621"/>
      <c r="CQ41" s="622"/>
      <c r="CR41" s="623" t="s">
        <v>122</v>
      </c>
      <c r="CS41" s="656"/>
      <c r="CT41" s="656"/>
      <c r="CU41" s="656"/>
      <c r="CV41" s="656"/>
      <c r="CW41" s="656"/>
      <c r="CX41" s="656"/>
      <c r="CY41" s="657"/>
      <c r="CZ41" s="628" t="s">
        <v>122</v>
      </c>
      <c r="DA41" s="654"/>
      <c r="DB41" s="654"/>
      <c r="DC41" s="658"/>
      <c r="DD41" s="632" t="s">
        <v>122</v>
      </c>
      <c r="DE41" s="656"/>
      <c r="DF41" s="656"/>
      <c r="DG41" s="656"/>
      <c r="DH41" s="656"/>
      <c r="DI41" s="656"/>
      <c r="DJ41" s="656"/>
      <c r="DK41" s="657"/>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339</v>
      </c>
      <c r="AR42" s="693"/>
      <c r="AS42" s="693"/>
      <c r="AT42" s="693"/>
      <c r="AU42" s="693"/>
      <c r="AV42" s="693"/>
      <c r="AW42" s="693"/>
      <c r="AX42" s="693"/>
      <c r="AY42" s="694"/>
      <c r="AZ42" s="695">
        <v>302121</v>
      </c>
      <c r="BA42" s="696"/>
      <c r="BB42" s="696"/>
      <c r="BC42" s="696"/>
      <c r="BD42" s="682"/>
      <c r="BE42" s="682"/>
      <c r="BF42" s="684"/>
      <c r="BG42" s="673"/>
      <c r="BH42" s="674"/>
      <c r="BI42" s="674"/>
      <c r="BJ42" s="674"/>
      <c r="BK42" s="674"/>
      <c r="BL42" s="212"/>
      <c r="BM42" s="645" t="s">
        <v>340</v>
      </c>
      <c r="BN42" s="645"/>
      <c r="BO42" s="645"/>
      <c r="BP42" s="645"/>
      <c r="BQ42" s="645"/>
      <c r="BR42" s="645"/>
      <c r="BS42" s="645"/>
      <c r="BT42" s="645"/>
      <c r="BU42" s="646"/>
      <c r="BV42" s="695">
        <v>340</v>
      </c>
      <c r="BW42" s="696"/>
      <c r="BX42" s="696"/>
      <c r="BY42" s="696"/>
      <c r="BZ42" s="696"/>
      <c r="CA42" s="696"/>
      <c r="CB42" s="705"/>
      <c r="CD42" s="620" t="s">
        <v>341</v>
      </c>
      <c r="CE42" s="621"/>
      <c r="CF42" s="621"/>
      <c r="CG42" s="621"/>
      <c r="CH42" s="621"/>
      <c r="CI42" s="621"/>
      <c r="CJ42" s="621"/>
      <c r="CK42" s="621"/>
      <c r="CL42" s="621"/>
      <c r="CM42" s="621"/>
      <c r="CN42" s="621"/>
      <c r="CO42" s="621"/>
      <c r="CP42" s="621"/>
      <c r="CQ42" s="622"/>
      <c r="CR42" s="623">
        <v>446951</v>
      </c>
      <c r="CS42" s="656"/>
      <c r="CT42" s="656"/>
      <c r="CU42" s="656"/>
      <c r="CV42" s="656"/>
      <c r="CW42" s="656"/>
      <c r="CX42" s="656"/>
      <c r="CY42" s="657"/>
      <c r="CZ42" s="628">
        <v>8.3000000000000007</v>
      </c>
      <c r="DA42" s="654"/>
      <c r="DB42" s="654"/>
      <c r="DC42" s="658"/>
      <c r="DD42" s="632">
        <v>86599</v>
      </c>
      <c r="DE42" s="656"/>
      <c r="DF42" s="656"/>
      <c r="DG42" s="656"/>
      <c r="DH42" s="656"/>
      <c r="DI42" s="656"/>
      <c r="DJ42" s="656"/>
      <c r="DK42" s="657"/>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02" t="s">
        <v>342</v>
      </c>
      <c r="CD43" s="620" t="s">
        <v>343</v>
      </c>
      <c r="CE43" s="621"/>
      <c r="CF43" s="621"/>
      <c r="CG43" s="621"/>
      <c r="CH43" s="621"/>
      <c r="CI43" s="621"/>
      <c r="CJ43" s="621"/>
      <c r="CK43" s="621"/>
      <c r="CL43" s="621"/>
      <c r="CM43" s="621"/>
      <c r="CN43" s="621"/>
      <c r="CO43" s="621"/>
      <c r="CP43" s="621"/>
      <c r="CQ43" s="622"/>
      <c r="CR43" s="623">
        <v>23511</v>
      </c>
      <c r="CS43" s="656"/>
      <c r="CT43" s="656"/>
      <c r="CU43" s="656"/>
      <c r="CV43" s="656"/>
      <c r="CW43" s="656"/>
      <c r="CX43" s="656"/>
      <c r="CY43" s="657"/>
      <c r="CZ43" s="628">
        <v>0.4</v>
      </c>
      <c r="DA43" s="654"/>
      <c r="DB43" s="654"/>
      <c r="DC43" s="658"/>
      <c r="DD43" s="632">
        <v>23511</v>
      </c>
      <c r="DE43" s="656"/>
      <c r="DF43" s="656"/>
      <c r="DG43" s="656"/>
      <c r="DH43" s="656"/>
      <c r="DI43" s="656"/>
      <c r="DJ43" s="656"/>
      <c r="DK43" s="657"/>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344</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59" t="s">
        <v>292</v>
      </c>
      <c r="CE44" s="660"/>
      <c r="CF44" s="620" t="s">
        <v>345</v>
      </c>
      <c r="CG44" s="621"/>
      <c r="CH44" s="621"/>
      <c r="CI44" s="621"/>
      <c r="CJ44" s="621"/>
      <c r="CK44" s="621"/>
      <c r="CL44" s="621"/>
      <c r="CM44" s="621"/>
      <c r="CN44" s="621"/>
      <c r="CO44" s="621"/>
      <c r="CP44" s="621"/>
      <c r="CQ44" s="622"/>
      <c r="CR44" s="623">
        <v>391658</v>
      </c>
      <c r="CS44" s="624"/>
      <c r="CT44" s="624"/>
      <c r="CU44" s="624"/>
      <c r="CV44" s="624"/>
      <c r="CW44" s="624"/>
      <c r="CX44" s="624"/>
      <c r="CY44" s="625"/>
      <c r="CZ44" s="628">
        <v>7.2</v>
      </c>
      <c r="DA44" s="629"/>
      <c r="DB44" s="629"/>
      <c r="DC44" s="635"/>
      <c r="DD44" s="632">
        <v>66358</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346</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1"/>
      <c r="CE45" s="662"/>
      <c r="CF45" s="620" t="s">
        <v>347</v>
      </c>
      <c r="CG45" s="621"/>
      <c r="CH45" s="621"/>
      <c r="CI45" s="621"/>
      <c r="CJ45" s="621"/>
      <c r="CK45" s="621"/>
      <c r="CL45" s="621"/>
      <c r="CM45" s="621"/>
      <c r="CN45" s="621"/>
      <c r="CO45" s="621"/>
      <c r="CP45" s="621"/>
      <c r="CQ45" s="622"/>
      <c r="CR45" s="623">
        <v>130537</v>
      </c>
      <c r="CS45" s="656"/>
      <c r="CT45" s="656"/>
      <c r="CU45" s="656"/>
      <c r="CV45" s="656"/>
      <c r="CW45" s="656"/>
      <c r="CX45" s="656"/>
      <c r="CY45" s="657"/>
      <c r="CZ45" s="628">
        <v>2.4</v>
      </c>
      <c r="DA45" s="654"/>
      <c r="DB45" s="654"/>
      <c r="DC45" s="658"/>
      <c r="DD45" s="632">
        <v>2278</v>
      </c>
      <c r="DE45" s="656"/>
      <c r="DF45" s="656"/>
      <c r="DG45" s="656"/>
      <c r="DH45" s="656"/>
      <c r="DI45" s="656"/>
      <c r="DJ45" s="656"/>
      <c r="DK45" s="657"/>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13"/>
      <c r="CD46" s="661"/>
      <c r="CE46" s="662"/>
      <c r="CF46" s="620" t="s">
        <v>348</v>
      </c>
      <c r="CG46" s="621"/>
      <c r="CH46" s="621"/>
      <c r="CI46" s="621"/>
      <c r="CJ46" s="621"/>
      <c r="CK46" s="621"/>
      <c r="CL46" s="621"/>
      <c r="CM46" s="621"/>
      <c r="CN46" s="621"/>
      <c r="CO46" s="621"/>
      <c r="CP46" s="621"/>
      <c r="CQ46" s="622"/>
      <c r="CR46" s="623">
        <v>243983</v>
      </c>
      <c r="CS46" s="624"/>
      <c r="CT46" s="624"/>
      <c r="CU46" s="624"/>
      <c r="CV46" s="624"/>
      <c r="CW46" s="624"/>
      <c r="CX46" s="624"/>
      <c r="CY46" s="625"/>
      <c r="CZ46" s="628">
        <v>4.5</v>
      </c>
      <c r="DA46" s="629"/>
      <c r="DB46" s="629"/>
      <c r="DC46" s="635"/>
      <c r="DD46" s="632">
        <v>62896</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13"/>
      <c r="CD47" s="661"/>
      <c r="CE47" s="662"/>
      <c r="CF47" s="620" t="s">
        <v>349</v>
      </c>
      <c r="CG47" s="621"/>
      <c r="CH47" s="621"/>
      <c r="CI47" s="621"/>
      <c r="CJ47" s="621"/>
      <c r="CK47" s="621"/>
      <c r="CL47" s="621"/>
      <c r="CM47" s="621"/>
      <c r="CN47" s="621"/>
      <c r="CO47" s="621"/>
      <c r="CP47" s="621"/>
      <c r="CQ47" s="622"/>
      <c r="CR47" s="623">
        <v>55293</v>
      </c>
      <c r="CS47" s="656"/>
      <c r="CT47" s="656"/>
      <c r="CU47" s="656"/>
      <c r="CV47" s="656"/>
      <c r="CW47" s="656"/>
      <c r="CX47" s="656"/>
      <c r="CY47" s="657"/>
      <c r="CZ47" s="628">
        <v>1</v>
      </c>
      <c r="DA47" s="654"/>
      <c r="DB47" s="654"/>
      <c r="DC47" s="658"/>
      <c r="DD47" s="632">
        <v>20241</v>
      </c>
      <c r="DE47" s="656"/>
      <c r="DF47" s="656"/>
      <c r="DG47" s="656"/>
      <c r="DH47" s="656"/>
      <c r="DI47" s="656"/>
      <c r="DJ47" s="656"/>
      <c r="DK47" s="657"/>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13"/>
      <c r="CD48" s="663"/>
      <c r="CE48" s="664"/>
      <c r="CF48" s="620" t="s">
        <v>350</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13"/>
      <c r="CD49" s="644" t="s">
        <v>351</v>
      </c>
      <c r="CE49" s="645"/>
      <c r="CF49" s="645"/>
      <c r="CG49" s="645"/>
      <c r="CH49" s="645"/>
      <c r="CI49" s="645"/>
      <c r="CJ49" s="645"/>
      <c r="CK49" s="645"/>
      <c r="CL49" s="645"/>
      <c r="CM49" s="645"/>
      <c r="CN49" s="645"/>
      <c r="CO49" s="645"/>
      <c r="CP49" s="645"/>
      <c r="CQ49" s="646"/>
      <c r="CR49" s="695">
        <v>5416496</v>
      </c>
      <c r="CS49" s="682"/>
      <c r="CT49" s="682"/>
      <c r="CU49" s="682"/>
      <c r="CV49" s="682"/>
      <c r="CW49" s="682"/>
      <c r="CX49" s="682"/>
      <c r="CY49" s="711"/>
      <c r="CZ49" s="703">
        <v>100</v>
      </c>
      <c r="DA49" s="712"/>
      <c r="DB49" s="712"/>
      <c r="DC49" s="713"/>
      <c r="DD49" s="714">
        <v>3937345</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hSWtGUkjJBFoAVcMrrslUZ1yvBfPQ6wWbCsW4VoStmZvI/xI6TxAk1uINZuLjsawA+ehGVZaXy2t7XCAggG0Vw==" saltValue="qjkpwaINW/7wr7+n6/6mw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2"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21" t="s">
        <v>352</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353</v>
      </c>
      <c r="DK2" s="723"/>
      <c r="DL2" s="723"/>
      <c r="DM2" s="723"/>
      <c r="DN2" s="723"/>
      <c r="DO2" s="724"/>
      <c r="DP2" s="216"/>
      <c r="DQ2" s="722" t="s">
        <v>354</v>
      </c>
      <c r="DR2" s="723"/>
      <c r="DS2" s="723"/>
      <c r="DT2" s="723"/>
      <c r="DU2" s="723"/>
      <c r="DV2" s="723"/>
      <c r="DW2" s="723"/>
      <c r="DX2" s="723"/>
      <c r="DY2" s="723"/>
      <c r="DZ2" s="724"/>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25" t="s">
        <v>355</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356</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15">
      <c r="A5" s="727" t="s">
        <v>357</v>
      </c>
      <c r="B5" s="728"/>
      <c r="C5" s="728"/>
      <c r="D5" s="728"/>
      <c r="E5" s="728"/>
      <c r="F5" s="728"/>
      <c r="G5" s="728"/>
      <c r="H5" s="728"/>
      <c r="I5" s="728"/>
      <c r="J5" s="728"/>
      <c r="K5" s="728"/>
      <c r="L5" s="728"/>
      <c r="M5" s="728"/>
      <c r="N5" s="728"/>
      <c r="O5" s="728"/>
      <c r="P5" s="729"/>
      <c r="Q5" s="733" t="s">
        <v>358</v>
      </c>
      <c r="R5" s="734"/>
      <c r="S5" s="734"/>
      <c r="T5" s="734"/>
      <c r="U5" s="735"/>
      <c r="V5" s="733" t="s">
        <v>359</v>
      </c>
      <c r="W5" s="734"/>
      <c r="X5" s="734"/>
      <c r="Y5" s="734"/>
      <c r="Z5" s="735"/>
      <c r="AA5" s="733" t="s">
        <v>360</v>
      </c>
      <c r="AB5" s="734"/>
      <c r="AC5" s="734"/>
      <c r="AD5" s="734"/>
      <c r="AE5" s="734"/>
      <c r="AF5" s="739" t="s">
        <v>361</v>
      </c>
      <c r="AG5" s="734"/>
      <c r="AH5" s="734"/>
      <c r="AI5" s="734"/>
      <c r="AJ5" s="740"/>
      <c r="AK5" s="734" t="s">
        <v>362</v>
      </c>
      <c r="AL5" s="734"/>
      <c r="AM5" s="734"/>
      <c r="AN5" s="734"/>
      <c r="AO5" s="735"/>
      <c r="AP5" s="733" t="s">
        <v>363</v>
      </c>
      <c r="AQ5" s="734"/>
      <c r="AR5" s="734"/>
      <c r="AS5" s="734"/>
      <c r="AT5" s="735"/>
      <c r="AU5" s="733" t="s">
        <v>364</v>
      </c>
      <c r="AV5" s="734"/>
      <c r="AW5" s="734"/>
      <c r="AX5" s="734"/>
      <c r="AY5" s="740"/>
      <c r="AZ5" s="220"/>
      <c r="BA5" s="220"/>
      <c r="BB5" s="220"/>
      <c r="BC5" s="220"/>
      <c r="BD5" s="220"/>
      <c r="BE5" s="221"/>
      <c r="BF5" s="221"/>
      <c r="BG5" s="221"/>
      <c r="BH5" s="221"/>
      <c r="BI5" s="221"/>
      <c r="BJ5" s="221"/>
      <c r="BK5" s="221"/>
      <c r="BL5" s="221"/>
      <c r="BM5" s="221"/>
      <c r="BN5" s="221"/>
      <c r="BO5" s="221"/>
      <c r="BP5" s="221"/>
      <c r="BQ5" s="727" t="s">
        <v>365</v>
      </c>
      <c r="BR5" s="728"/>
      <c r="BS5" s="728"/>
      <c r="BT5" s="728"/>
      <c r="BU5" s="728"/>
      <c r="BV5" s="728"/>
      <c r="BW5" s="728"/>
      <c r="BX5" s="728"/>
      <c r="BY5" s="728"/>
      <c r="BZ5" s="728"/>
      <c r="CA5" s="728"/>
      <c r="CB5" s="728"/>
      <c r="CC5" s="728"/>
      <c r="CD5" s="728"/>
      <c r="CE5" s="728"/>
      <c r="CF5" s="728"/>
      <c r="CG5" s="729"/>
      <c r="CH5" s="733" t="s">
        <v>366</v>
      </c>
      <c r="CI5" s="734"/>
      <c r="CJ5" s="734"/>
      <c r="CK5" s="734"/>
      <c r="CL5" s="735"/>
      <c r="CM5" s="733" t="s">
        <v>367</v>
      </c>
      <c r="CN5" s="734"/>
      <c r="CO5" s="734"/>
      <c r="CP5" s="734"/>
      <c r="CQ5" s="735"/>
      <c r="CR5" s="733" t="s">
        <v>368</v>
      </c>
      <c r="CS5" s="734"/>
      <c r="CT5" s="734"/>
      <c r="CU5" s="734"/>
      <c r="CV5" s="735"/>
      <c r="CW5" s="733" t="s">
        <v>369</v>
      </c>
      <c r="CX5" s="734"/>
      <c r="CY5" s="734"/>
      <c r="CZ5" s="734"/>
      <c r="DA5" s="735"/>
      <c r="DB5" s="733" t="s">
        <v>370</v>
      </c>
      <c r="DC5" s="734"/>
      <c r="DD5" s="734"/>
      <c r="DE5" s="734"/>
      <c r="DF5" s="735"/>
      <c r="DG5" s="763" t="s">
        <v>371</v>
      </c>
      <c r="DH5" s="764"/>
      <c r="DI5" s="764"/>
      <c r="DJ5" s="764"/>
      <c r="DK5" s="765"/>
      <c r="DL5" s="763" t="s">
        <v>372</v>
      </c>
      <c r="DM5" s="764"/>
      <c r="DN5" s="764"/>
      <c r="DO5" s="764"/>
      <c r="DP5" s="765"/>
      <c r="DQ5" s="733" t="s">
        <v>373</v>
      </c>
      <c r="DR5" s="734"/>
      <c r="DS5" s="734"/>
      <c r="DT5" s="734"/>
      <c r="DU5" s="735"/>
      <c r="DV5" s="733" t="s">
        <v>364</v>
      </c>
      <c r="DW5" s="734"/>
      <c r="DX5" s="734"/>
      <c r="DY5" s="734"/>
      <c r="DZ5" s="740"/>
      <c r="EA5" s="222"/>
    </row>
    <row r="6" spans="1:131" s="223"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15">
      <c r="A7" s="224">
        <v>1</v>
      </c>
      <c r="B7" s="749" t="s">
        <v>374</v>
      </c>
      <c r="C7" s="750"/>
      <c r="D7" s="750"/>
      <c r="E7" s="750"/>
      <c r="F7" s="750"/>
      <c r="G7" s="750"/>
      <c r="H7" s="750"/>
      <c r="I7" s="750"/>
      <c r="J7" s="750"/>
      <c r="K7" s="750"/>
      <c r="L7" s="750"/>
      <c r="M7" s="750"/>
      <c r="N7" s="750"/>
      <c r="O7" s="750"/>
      <c r="P7" s="751"/>
      <c r="Q7" s="752">
        <v>5768</v>
      </c>
      <c r="R7" s="753"/>
      <c r="S7" s="753"/>
      <c r="T7" s="753"/>
      <c r="U7" s="753"/>
      <c r="V7" s="753">
        <v>5499</v>
      </c>
      <c r="W7" s="753"/>
      <c r="X7" s="753"/>
      <c r="Y7" s="753"/>
      <c r="Z7" s="753"/>
      <c r="AA7" s="753">
        <v>269</v>
      </c>
      <c r="AB7" s="753"/>
      <c r="AC7" s="753"/>
      <c r="AD7" s="753"/>
      <c r="AE7" s="754"/>
      <c r="AF7" s="755">
        <v>247</v>
      </c>
      <c r="AG7" s="756"/>
      <c r="AH7" s="756"/>
      <c r="AI7" s="756"/>
      <c r="AJ7" s="757"/>
      <c r="AK7" s="758">
        <v>622</v>
      </c>
      <c r="AL7" s="759"/>
      <c r="AM7" s="759"/>
      <c r="AN7" s="759"/>
      <c r="AO7" s="759"/>
      <c r="AP7" s="759">
        <v>5154</v>
      </c>
      <c r="AQ7" s="759"/>
      <c r="AR7" s="759"/>
      <c r="AS7" s="759"/>
      <c r="AT7" s="759"/>
      <c r="AU7" s="760"/>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t="s">
        <v>558</v>
      </c>
      <c r="BT7" s="747"/>
      <c r="BU7" s="747"/>
      <c r="BV7" s="747"/>
      <c r="BW7" s="747"/>
      <c r="BX7" s="747"/>
      <c r="BY7" s="747"/>
      <c r="BZ7" s="747"/>
      <c r="CA7" s="747"/>
      <c r="CB7" s="747"/>
      <c r="CC7" s="747"/>
      <c r="CD7" s="747"/>
      <c r="CE7" s="747"/>
      <c r="CF7" s="747"/>
      <c r="CG7" s="762"/>
      <c r="CH7" s="743">
        <v>-11</v>
      </c>
      <c r="CI7" s="744"/>
      <c r="CJ7" s="744"/>
      <c r="CK7" s="744"/>
      <c r="CL7" s="745"/>
      <c r="CM7" s="743">
        <v>84</v>
      </c>
      <c r="CN7" s="744"/>
      <c r="CO7" s="744"/>
      <c r="CP7" s="744"/>
      <c r="CQ7" s="745"/>
      <c r="CR7" s="743">
        <v>55</v>
      </c>
      <c r="CS7" s="744"/>
      <c r="CT7" s="744"/>
      <c r="CU7" s="744"/>
      <c r="CV7" s="745"/>
      <c r="CW7" s="743" t="s">
        <v>548</v>
      </c>
      <c r="CX7" s="744"/>
      <c r="CY7" s="744"/>
      <c r="CZ7" s="744"/>
      <c r="DA7" s="745"/>
      <c r="DB7" s="743" t="s">
        <v>548</v>
      </c>
      <c r="DC7" s="744"/>
      <c r="DD7" s="744"/>
      <c r="DE7" s="744"/>
      <c r="DF7" s="745"/>
      <c r="DG7" s="743" t="s">
        <v>548</v>
      </c>
      <c r="DH7" s="744"/>
      <c r="DI7" s="744"/>
      <c r="DJ7" s="744"/>
      <c r="DK7" s="745"/>
      <c r="DL7" s="743" t="s">
        <v>548</v>
      </c>
      <c r="DM7" s="744"/>
      <c r="DN7" s="744"/>
      <c r="DO7" s="744"/>
      <c r="DP7" s="745"/>
      <c r="DQ7" s="743" t="s">
        <v>548</v>
      </c>
      <c r="DR7" s="744"/>
      <c r="DS7" s="744"/>
      <c r="DT7" s="744"/>
      <c r="DU7" s="745"/>
      <c r="DV7" s="746"/>
      <c r="DW7" s="747"/>
      <c r="DX7" s="747"/>
      <c r="DY7" s="747"/>
      <c r="DZ7" s="748"/>
      <c r="EA7" s="222"/>
    </row>
    <row r="8" spans="1:131" s="223" customFormat="1" ht="26.25" customHeight="1" x14ac:dyDescent="0.15">
      <c r="A8" s="226">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22"/>
    </row>
    <row r="9" spans="1:131" s="223" customFormat="1" ht="26.25" customHeight="1" x14ac:dyDescent="0.15">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15">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15">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15">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15">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15">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15">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15">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15">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15">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15">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15">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15">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375</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
      <c r="A23" s="228" t="s">
        <v>376</v>
      </c>
      <c r="B23" s="789" t="s">
        <v>377</v>
      </c>
      <c r="C23" s="790"/>
      <c r="D23" s="790"/>
      <c r="E23" s="790"/>
      <c r="F23" s="790"/>
      <c r="G23" s="790"/>
      <c r="H23" s="790"/>
      <c r="I23" s="790"/>
      <c r="J23" s="790"/>
      <c r="K23" s="790"/>
      <c r="L23" s="790"/>
      <c r="M23" s="790"/>
      <c r="N23" s="790"/>
      <c r="O23" s="790"/>
      <c r="P23" s="791"/>
      <c r="Q23" s="792">
        <v>5685</v>
      </c>
      <c r="R23" s="793"/>
      <c r="S23" s="793"/>
      <c r="T23" s="793"/>
      <c r="U23" s="793"/>
      <c r="V23" s="793">
        <v>5416</v>
      </c>
      <c r="W23" s="793"/>
      <c r="X23" s="793"/>
      <c r="Y23" s="793"/>
      <c r="Z23" s="793"/>
      <c r="AA23" s="793">
        <v>269</v>
      </c>
      <c r="AB23" s="793"/>
      <c r="AC23" s="793"/>
      <c r="AD23" s="793"/>
      <c r="AE23" s="794"/>
      <c r="AF23" s="795">
        <v>247</v>
      </c>
      <c r="AG23" s="793"/>
      <c r="AH23" s="793"/>
      <c r="AI23" s="793"/>
      <c r="AJ23" s="796"/>
      <c r="AK23" s="797"/>
      <c r="AL23" s="798"/>
      <c r="AM23" s="798"/>
      <c r="AN23" s="798"/>
      <c r="AO23" s="798"/>
      <c r="AP23" s="793">
        <v>5154</v>
      </c>
      <c r="AQ23" s="793"/>
      <c r="AR23" s="793"/>
      <c r="AS23" s="793"/>
      <c r="AT23" s="793"/>
      <c r="AU23" s="809"/>
      <c r="AV23" s="809"/>
      <c r="AW23" s="809"/>
      <c r="AX23" s="809"/>
      <c r="AY23" s="810"/>
      <c r="AZ23" s="811" t="s">
        <v>122</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15">
      <c r="A24" s="808" t="s">
        <v>378</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
      <c r="A25" s="725" t="s">
        <v>379</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15">
      <c r="A26" s="727" t="s">
        <v>357</v>
      </c>
      <c r="B26" s="728"/>
      <c r="C26" s="728"/>
      <c r="D26" s="728"/>
      <c r="E26" s="728"/>
      <c r="F26" s="728"/>
      <c r="G26" s="728"/>
      <c r="H26" s="728"/>
      <c r="I26" s="728"/>
      <c r="J26" s="728"/>
      <c r="K26" s="728"/>
      <c r="L26" s="728"/>
      <c r="M26" s="728"/>
      <c r="N26" s="728"/>
      <c r="O26" s="728"/>
      <c r="P26" s="729"/>
      <c r="Q26" s="733" t="s">
        <v>380</v>
      </c>
      <c r="R26" s="734"/>
      <c r="S26" s="734"/>
      <c r="T26" s="734"/>
      <c r="U26" s="735"/>
      <c r="V26" s="733" t="s">
        <v>381</v>
      </c>
      <c r="W26" s="734"/>
      <c r="X26" s="734"/>
      <c r="Y26" s="734"/>
      <c r="Z26" s="735"/>
      <c r="AA26" s="733" t="s">
        <v>382</v>
      </c>
      <c r="AB26" s="734"/>
      <c r="AC26" s="734"/>
      <c r="AD26" s="734"/>
      <c r="AE26" s="734"/>
      <c r="AF26" s="814" t="s">
        <v>383</v>
      </c>
      <c r="AG26" s="815"/>
      <c r="AH26" s="815"/>
      <c r="AI26" s="815"/>
      <c r="AJ26" s="816"/>
      <c r="AK26" s="734" t="s">
        <v>384</v>
      </c>
      <c r="AL26" s="734"/>
      <c r="AM26" s="734"/>
      <c r="AN26" s="734"/>
      <c r="AO26" s="735"/>
      <c r="AP26" s="733" t="s">
        <v>385</v>
      </c>
      <c r="AQ26" s="734"/>
      <c r="AR26" s="734"/>
      <c r="AS26" s="734"/>
      <c r="AT26" s="735"/>
      <c r="AU26" s="733" t="s">
        <v>386</v>
      </c>
      <c r="AV26" s="734"/>
      <c r="AW26" s="734"/>
      <c r="AX26" s="734"/>
      <c r="AY26" s="735"/>
      <c r="AZ26" s="733" t="s">
        <v>387</v>
      </c>
      <c r="BA26" s="734"/>
      <c r="BB26" s="734"/>
      <c r="BC26" s="734"/>
      <c r="BD26" s="735"/>
      <c r="BE26" s="733" t="s">
        <v>364</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15">
      <c r="A28" s="230">
        <v>1</v>
      </c>
      <c r="B28" s="749" t="s">
        <v>388</v>
      </c>
      <c r="C28" s="750"/>
      <c r="D28" s="750"/>
      <c r="E28" s="750"/>
      <c r="F28" s="750"/>
      <c r="G28" s="750"/>
      <c r="H28" s="750"/>
      <c r="I28" s="750"/>
      <c r="J28" s="750"/>
      <c r="K28" s="750"/>
      <c r="L28" s="750"/>
      <c r="M28" s="750"/>
      <c r="N28" s="750"/>
      <c r="O28" s="750"/>
      <c r="P28" s="751"/>
      <c r="Q28" s="822">
        <v>686</v>
      </c>
      <c r="R28" s="823"/>
      <c r="S28" s="823"/>
      <c r="T28" s="823"/>
      <c r="U28" s="823"/>
      <c r="V28" s="823">
        <v>679</v>
      </c>
      <c r="W28" s="823"/>
      <c r="X28" s="823"/>
      <c r="Y28" s="823"/>
      <c r="Z28" s="823"/>
      <c r="AA28" s="823">
        <v>7</v>
      </c>
      <c r="AB28" s="823"/>
      <c r="AC28" s="823"/>
      <c r="AD28" s="823"/>
      <c r="AE28" s="824"/>
      <c r="AF28" s="825">
        <v>7</v>
      </c>
      <c r="AG28" s="823"/>
      <c r="AH28" s="823"/>
      <c r="AI28" s="823"/>
      <c r="AJ28" s="826"/>
      <c r="AK28" s="827">
        <v>72</v>
      </c>
      <c r="AL28" s="828"/>
      <c r="AM28" s="828"/>
      <c r="AN28" s="828"/>
      <c r="AO28" s="828"/>
      <c r="AP28" s="828" t="s">
        <v>548</v>
      </c>
      <c r="AQ28" s="828"/>
      <c r="AR28" s="828"/>
      <c r="AS28" s="828"/>
      <c r="AT28" s="828"/>
      <c r="AU28" s="828" t="s">
        <v>548</v>
      </c>
      <c r="AV28" s="828"/>
      <c r="AW28" s="828"/>
      <c r="AX28" s="828"/>
      <c r="AY28" s="828"/>
      <c r="AZ28" s="829" t="s">
        <v>548</v>
      </c>
      <c r="BA28" s="829"/>
      <c r="BB28" s="829"/>
      <c r="BC28" s="829"/>
      <c r="BD28" s="829"/>
      <c r="BE28" s="820"/>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15">
      <c r="A29" s="230">
        <v>2</v>
      </c>
      <c r="B29" s="780" t="s">
        <v>389</v>
      </c>
      <c r="C29" s="781"/>
      <c r="D29" s="781"/>
      <c r="E29" s="781"/>
      <c r="F29" s="781"/>
      <c r="G29" s="781"/>
      <c r="H29" s="781"/>
      <c r="I29" s="781"/>
      <c r="J29" s="781"/>
      <c r="K29" s="781"/>
      <c r="L29" s="781"/>
      <c r="M29" s="781"/>
      <c r="N29" s="781"/>
      <c r="O29" s="781"/>
      <c r="P29" s="782"/>
      <c r="Q29" s="783">
        <v>878</v>
      </c>
      <c r="R29" s="784"/>
      <c r="S29" s="784"/>
      <c r="T29" s="784"/>
      <c r="U29" s="784"/>
      <c r="V29" s="784">
        <v>833</v>
      </c>
      <c r="W29" s="784"/>
      <c r="X29" s="784"/>
      <c r="Y29" s="784"/>
      <c r="Z29" s="784"/>
      <c r="AA29" s="784">
        <v>45</v>
      </c>
      <c r="AB29" s="784"/>
      <c r="AC29" s="784"/>
      <c r="AD29" s="784"/>
      <c r="AE29" s="785"/>
      <c r="AF29" s="786">
        <v>45</v>
      </c>
      <c r="AG29" s="787"/>
      <c r="AH29" s="787"/>
      <c r="AI29" s="787"/>
      <c r="AJ29" s="788"/>
      <c r="AK29" s="834">
        <v>166</v>
      </c>
      <c r="AL29" s="830"/>
      <c r="AM29" s="830"/>
      <c r="AN29" s="830"/>
      <c r="AO29" s="830"/>
      <c r="AP29" s="830" t="s">
        <v>548</v>
      </c>
      <c r="AQ29" s="830"/>
      <c r="AR29" s="830"/>
      <c r="AS29" s="830"/>
      <c r="AT29" s="830"/>
      <c r="AU29" s="830" t="s">
        <v>548</v>
      </c>
      <c r="AV29" s="830"/>
      <c r="AW29" s="830"/>
      <c r="AX29" s="830"/>
      <c r="AY29" s="830"/>
      <c r="AZ29" s="831" t="s">
        <v>548</v>
      </c>
      <c r="BA29" s="831"/>
      <c r="BB29" s="831"/>
      <c r="BC29" s="831"/>
      <c r="BD29" s="831"/>
      <c r="BE29" s="832"/>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15">
      <c r="A30" s="230">
        <v>3</v>
      </c>
      <c r="B30" s="780" t="s">
        <v>390</v>
      </c>
      <c r="C30" s="781"/>
      <c r="D30" s="781"/>
      <c r="E30" s="781"/>
      <c r="F30" s="781"/>
      <c r="G30" s="781"/>
      <c r="H30" s="781"/>
      <c r="I30" s="781"/>
      <c r="J30" s="781"/>
      <c r="K30" s="781"/>
      <c r="L30" s="781"/>
      <c r="M30" s="781"/>
      <c r="N30" s="781"/>
      <c r="O30" s="781"/>
      <c r="P30" s="782"/>
      <c r="Q30" s="783">
        <v>107</v>
      </c>
      <c r="R30" s="784"/>
      <c r="S30" s="784"/>
      <c r="T30" s="784"/>
      <c r="U30" s="784"/>
      <c r="V30" s="784">
        <v>104</v>
      </c>
      <c r="W30" s="784"/>
      <c r="X30" s="784"/>
      <c r="Y30" s="784"/>
      <c r="Z30" s="784"/>
      <c r="AA30" s="784">
        <v>3</v>
      </c>
      <c r="AB30" s="784"/>
      <c r="AC30" s="784"/>
      <c r="AD30" s="784"/>
      <c r="AE30" s="785"/>
      <c r="AF30" s="786">
        <v>3</v>
      </c>
      <c r="AG30" s="787"/>
      <c r="AH30" s="787"/>
      <c r="AI30" s="787"/>
      <c r="AJ30" s="788"/>
      <c r="AK30" s="834">
        <v>41</v>
      </c>
      <c r="AL30" s="830"/>
      <c r="AM30" s="830"/>
      <c r="AN30" s="830"/>
      <c r="AO30" s="830"/>
      <c r="AP30" s="830" t="s">
        <v>548</v>
      </c>
      <c r="AQ30" s="830"/>
      <c r="AR30" s="830"/>
      <c r="AS30" s="830"/>
      <c r="AT30" s="830"/>
      <c r="AU30" s="830" t="s">
        <v>548</v>
      </c>
      <c r="AV30" s="830"/>
      <c r="AW30" s="830"/>
      <c r="AX30" s="830"/>
      <c r="AY30" s="830"/>
      <c r="AZ30" s="831" t="s">
        <v>548</v>
      </c>
      <c r="BA30" s="831"/>
      <c r="BB30" s="831"/>
      <c r="BC30" s="831"/>
      <c r="BD30" s="831"/>
      <c r="BE30" s="832"/>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15">
      <c r="A31" s="230">
        <v>4</v>
      </c>
      <c r="B31" s="780" t="s">
        <v>391</v>
      </c>
      <c r="C31" s="781"/>
      <c r="D31" s="781"/>
      <c r="E31" s="781"/>
      <c r="F31" s="781"/>
      <c r="G31" s="781"/>
      <c r="H31" s="781"/>
      <c r="I31" s="781"/>
      <c r="J31" s="781"/>
      <c r="K31" s="781"/>
      <c r="L31" s="781"/>
      <c r="M31" s="781"/>
      <c r="N31" s="781"/>
      <c r="O31" s="781"/>
      <c r="P31" s="782"/>
      <c r="Q31" s="783">
        <v>334</v>
      </c>
      <c r="R31" s="784"/>
      <c r="S31" s="784"/>
      <c r="T31" s="784"/>
      <c r="U31" s="784"/>
      <c r="V31" s="784">
        <v>334</v>
      </c>
      <c r="W31" s="784"/>
      <c r="X31" s="784"/>
      <c r="Y31" s="784"/>
      <c r="Z31" s="784"/>
      <c r="AA31" s="784" t="s">
        <v>548</v>
      </c>
      <c r="AB31" s="784"/>
      <c r="AC31" s="784"/>
      <c r="AD31" s="784"/>
      <c r="AE31" s="785"/>
      <c r="AF31" s="786" t="s">
        <v>122</v>
      </c>
      <c r="AG31" s="787"/>
      <c r="AH31" s="787"/>
      <c r="AI31" s="787"/>
      <c r="AJ31" s="788"/>
      <c r="AK31" s="834">
        <v>97</v>
      </c>
      <c r="AL31" s="830"/>
      <c r="AM31" s="830"/>
      <c r="AN31" s="830"/>
      <c r="AO31" s="830"/>
      <c r="AP31" s="830">
        <v>330</v>
      </c>
      <c r="AQ31" s="830"/>
      <c r="AR31" s="830"/>
      <c r="AS31" s="830"/>
      <c r="AT31" s="830"/>
      <c r="AU31" s="830">
        <v>99</v>
      </c>
      <c r="AV31" s="830"/>
      <c r="AW31" s="830"/>
      <c r="AX31" s="830"/>
      <c r="AY31" s="830"/>
      <c r="AZ31" s="831" t="s">
        <v>548</v>
      </c>
      <c r="BA31" s="831"/>
      <c r="BB31" s="831"/>
      <c r="BC31" s="831"/>
      <c r="BD31" s="831"/>
      <c r="BE31" s="832"/>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15">
      <c r="A32" s="230">
        <v>5</v>
      </c>
      <c r="B32" s="780" t="s">
        <v>392</v>
      </c>
      <c r="C32" s="781"/>
      <c r="D32" s="781"/>
      <c r="E32" s="781"/>
      <c r="F32" s="781"/>
      <c r="G32" s="781"/>
      <c r="H32" s="781"/>
      <c r="I32" s="781"/>
      <c r="J32" s="781"/>
      <c r="K32" s="781"/>
      <c r="L32" s="781"/>
      <c r="M32" s="781"/>
      <c r="N32" s="781"/>
      <c r="O32" s="781"/>
      <c r="P32" s="782"/>
      <c r="Q32" s="783">
        <v>559</v>
      </c>
      <c r="R32" s="784"/>
      <c r="S32" s="784"/>
      <c r="T32" s="784"/>
      <c r="U32" s="784"/>
      <c r="V32" s="784">
        <v>540</v>
      </c>
      <c r="W32" s="784"/>
      <c r="X32" s="784"/>
      <c r="Y32" s="784"/>
      <c r="Z32" s="784"/>
      <c r="AA32" s="784">
        <v>18</v>
      </c>
      <c r="AB32" s="784"/>
      <c r="AC32" s="784"/>
      <c r="AD32" s="784"/>
      <c r="AE32" s="785"/>
      <c r="AF32" s="786">
        <v>460</v>
      </c>
      <c r="AG32" s="787"/>
      <c r="AH32" s="787"/>
      <c r="AI32" s="787"/>
      <c r="AJ32" s="788"/>
      <c r="AK32" s="834">
        <v>157</v>
      </c>
      <c r="AL32" s="830"/>
      <c r="AM32" s="830"/>
      <c r="AN32" s="830"/>
      <c r="AO32" s="830"/>
      <c r="AP32" s="830">
        <v>42</v>
      </c>
      <c r="AQ32" s="830"/>
      <c r="AR32" s="830"/>
      <c r="AS32" s="830"/>
      <c r="AT32" s="830"/>
      <c r="AU32" s="830">
        <v>41</v>
      </c>
      <c r="AV32" s="830"/>
      <c r="AW32" s="830"/>
      <c r="AX32" s="830"/>
      <c r="AY32" s="830"/>
      <c r="AZ32" s="831" t="s">
        <v>548</v>
      </c>
      <c r="BA32" s="831"/>
      <c r="BB32" s="831"/>
      <c r="BC32" s="831"/>
      <c r="BD32" s="831"/>
      <c r="BE32" s="832" t="s">
        <v>393</v>
      </c>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15">
      <c r="A33" s="230">
        <v>6</v>
      </c>
      <c r="B33" s="780" t="s">
        <v>394</v>
      </c>
      <c r="C33" s="781"/>
      <c r="D33" s="781"/>
      <c r="E33" s="781"/>
      <c r="F33" s="781"/>
      <c r="G33" s="781"/>
      <c r="H33" s="781"/>
      <c r="I33" s="781"/>
      <c r="J33" s="781"/>
      <c r="K33" s="781"/>
      <c r="L33" s="781"/>
      <c r="M33" s="781"/>
      <c r="N33" s="781"/>
      <c r="O33" s="781"/>
      <c r="P33" s="782"/>
      <c r="Q33" s="783">
        <v>177</v>
      </c>
      <c r="R33" s="784"/>
      <c r="S33" s="784"/>
      <c r="T33" s="784"/>
      <c r="U33" s="784"/>
      <c r="V33" s="784">
        <v>166</v>
      </c>
      <c r="W33" s="784"/>
      <c r="X33" s="784"/>
      <c r="Y33" s="784"/>
      <c r="Z33" s="784"/>
      <c r="AA33" s="784">
        <v>11</v>
      </c>
      <c r="AB33" s="784"/>
      <c r="AC33" s="784"/>
      <c r="AD33" s="784"/>
      <c r="AE33" s="785"/>
      <c r="AF33" s="786">
        <v>196</v>
      </c>
      <c r="AG33" s="787"/>
      <c r="AH33" s="787"/>
      <c r="AI33" s="787"/>
      <c r="AJ33" s="788"/>
      <c r="AK33" s="834">
        <v>89</v>
      </c>
      <c r="AL33" s="830"/>
      <c r="AM33" s="830"/>
      <c r="AN33" s="830"/>
      <c r="AO33" s="830"/>
      <c r="AP33" s="830">
        <v>1089</v>
      </c>
      <c r="AQ33" s="830"/>
      <c r="AR33" s="830"/>
      <c r="AS33" s="830"/>
      <c r="AT33" s="830"/>
      <c r="AU33" s="830">
        <v>817</v>
      </c>
      <c r="AV33" s="830"/>
      <c r="AW33" s="830"/>
      <c r="AX33" s="830"/>
      <c r="AY33" s="830"/>
      <c r="AZ33" s="831" t="s">
        <v>548</v>
      </c>
      <c r="BA33" s="831"/>
      <c r="BB33" s="831"/>
      <c r="BC33" s="831"/>
      <c r="BD33" s="831"/>
      <c r="BE33" s="832" t="s">
        <v>393</v>
      </c>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15">
      <c r="A34" s="230">
        <v>7</v>
      </c>
      <c r="B34" s="780" t="s">
        <v>395</v>
      </c>
      <c r="C34" s="781"/>
      <c r="D34" s="781"/>
      <c r="E34" s="781"/>
      <c r="F34" s="781"/>
      <c r="G34" s="781"/>
      <c r="H34" s="781"/>
      <c r="I34" s="781"/>
      <c r="J34" s="781"/>
      <c r="K34" s="781"/>
      <c r="L34" s="781"/>
      <c r="M34" s="781"/>
      <c r="N34" s="781"/>
      <c r="O34" s="781"/>
      <c r="P34" s="782"/>
      <c r="Q34" s="783">
        <v>18</v>
      </c>
      <c r="R34" s="784"/>
      <c r="S34" s="784"/>
      <c r="T34" s="784"/>
      <c r="U34" s="784"/>
      <c r="V34" s="784">
        <v>16</v>
      </c>
      <c r="W34" s="784"/>
      <c r="X34" s="784"/>
      <c r="Y34" s="784"/>
      <c r="Z34" s="784"/>
      <c r="AA34" s="784">
        <v>2</v>
      </c>
      <c r="AB34" s="784"/>
      <c r="AC34" s="784"/>
      <c r="AD34" s="784"/>
      <c r="AE34" s="785"/>
      <c r="AF34" s="786">
        <v>93</v>
      </c>
      <c r="AG34" s="787"/>
      <c r="AH34" s="787"/>
      <c r="AI34" s="787"/>
      <c r="AJ34" s="788"/>
      <c r="AK34" s="834">
        <v>12</v>
      </c>
      <c r="AL34" s="830"/>
      <c r="AM34" s="830"/>
      <c r="AN34" s="830"/>
      <c r="AO34" s="830"/>
      <c r="AP34" s="830">
        <v>68</v>
      </c>
      <c r="AQ34" s="830"/>
      <c r="AR34" s="830"/>
      <c r="AS34" s="830"/>
      <c r="AT34" s="830"/>
      <c r="AU34" s="830">
        <v>12</v>
      </c>
      <c r="AV34" s="830"/>
      <c r="AW34" s="830"/>
      <c r="AX34" s="830"/>
      <c r="AY34" s="830"/>
      <c r="AZ34" s="831" t="s">
        <v>548</v>
      </c>
      <c r="BA34" s="831"/>
      <c r="BB34" s="831"/>
      <c r="BC34" s="831"/>
      <c r="BD34" s="831"/>
      <c r="BE34" s="832" t="s">
        <v>393</v>
      </c>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15">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15">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15">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15">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15">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15">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15">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15">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15">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15">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15">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15">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15">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15">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15">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15">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15">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15">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15">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15">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15">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15">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15">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15">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15">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15">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15">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396</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
      <c r="A63" s="228" t="s">
        <v>376</v>
      </c>
      <c r="B63" s="789" t="s">
        <v>397</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803</v>
      </c>
      <c r="AG63" s="844"/>
      <c r="AH63" s="844"/>
      <c r="AI63" s="844"/>
      <c r="AJ63" s="845"/>
      <c r="AK63" s="846"/>
      <c r="AL63" s="841"/>
      <c r="AM63" s="841"/>
      <c r="AN63" s="841"/>
      <c r="AO63" s="841"/>
      <c r="AP63" s="844">
        <v>1528</v>
      </c>
      <c r="AQ63" s="844"/>
      <c r="AR63" s="844"/>
      <c r="AS63" s="844"/>
      <c r="AT63" s="844"/>
      <c r="AU63" s="844">
        <v>969</v>
      </c>
      <c r="AV63" s="844"/>
      <c r="AW63" s="844"/>
      <c r="AX63" s="844"/>
      <c r="AY63" s="844"/>
      <c r="AZ63" s="848"/>
      <c r="BA63" s="848"/>
      <c r="BB63" s="848"/>
      <c r="BC63" s="848"/>
      <c r="BD63" s="848"/>
      <c r="BE63" s="849"/>
      <c r="BF63" s="849"/>
      <c r="BG63" s="849"/>
      <c r="BH63" s="849"/>
      <c r="BI63" s="850"/>
      <c r="BJ63" s="851" t="s">
        <v>122</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
      <c r="A65" s="220" t="s">
        <v>398</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15">
      <c r="A66" s="727" t="s">
        <v>399</v>
      </c>
      <c r="B66" s="728"/>
      <c r="C66" s="728"/>
      <c r="D66" s="728"/>
      <c r="E66" s="728"/>
      <c r="F66" s="728"/>
      <c r="G66" s="728"/>
      <c r="H66" s="728"/>
      <c r="I66" s="728"/>
      <c r="J66" s="728"/>
      <c r="K66" s="728"/>
      <c r="L66" s="728"/>
      <c r="M66" s="728"/>
      <c r="N66" s="728"/>
      <c r="O66" s="728"/>
      <c r="P66" s="729"/>
      <c r="Q66" s="733" t="s">
        <v>380</v>
      </c>
      <c r="R66" s="734"/>
      <c r="S66" s="734"/>
      <c r="T66" s="734"/>
      <c r="U66" s="735"/>
      <c r="V66" s="733" t="s">
        <v>381</v>
      </c>
      <c r="W66" s="734"/>
      <c r="X66" s="734"/>
      <c r="Y66" s="734"/>
      <c r="Z66" s="735"/>
      <c r="AA66" s="733" t="s">
        <v>382</v>
      </c>
      <c r="AB66" s="734"/>
      <c r="AC66" s="734"/>
      <c r="AD66" s="734"/>
      <c r="AE66" s="735"/>
      <c r="AF66" s="854" t="s">
        <v>383</v>
      </c>
      <c r="AG66" s="815"/>
      <c r="AH66" s="815"/>
      <c r="AI66" s="815"/>
      <c r="AJ66" s="855"/>
      <c r="AK66" s="733" t="s">
        <v>384</v>
      </c>
      <c r="AL66" s="728"/>
      <c r="AM66" s="728"/>
      <c r="AN66" s="728"/>
      <c r="AO66" s="729"/>
      <c r="AP66" s="733" t="s">
        <v>385</v>
      </c>
      <c r="AQ66" s="734"/>
      <c r="AR66" s="734"/>
      <c r="AS66" s="734"/>
      <c r="AT66" s="735"/>
      <c r="AU66" s="733" t="s">
        <v>400</v>
      </c>
      <c r="AV66" s="734"/>
      <c r="AW66" s="734"/>
      <c r="AX66" s="734"/>
      <c r="AY66" s="735"/>
      <c r="AZ66" s="733" t="s">
        <v>364</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15">
      <c r="A68" s="224">
        <v>1</v>
      </c>
      <c r="B68" s="869" t="s">
        <v>549</v>
      </c>
      <c r="C68" s="870"/>
      <c r="D68" s="870"/>
      <c r="E68" s="870"/>
      <c r="F68" s="870"/>
      <c r="G68" s="870"/>
      <c r="H68" s="870"/>
      <c r="I68" s="870"/>
      <c r="J68" s="870"/>
      <c r="K68" s="870"/>
      <c r="L68" s="870"/>
      <c r="M68" s="870"/>
      <c r="N68" s="870"/>
      <c r="O68" s="870"/>
      <c r="P68" s="871"/>
      <c r="Q68" s="872">
        <v>1657</v>
      </c>
      <c r="R68" s="866"/>
      <c r="S68" s="866"/>
      <c r="T68" s="866"/>
      <c r="U68" s="866"/>
      <c r="V68" s="866">
        <v>1657</v>
      </c>
      <c r="W68" s="866"/>
      <c r="X68" s="866"/>
      <c r="Y68" s="866"/>
      <c r="Z68" s="866"/>
      <c r="AA68" s="866" t="s">
        <v>548</v>
      </c>
      <c r="AB68" s="866"/>
      <c r="AC68" s="866"/>
      <c r="AD68" s="866"/>
      <c r="AE68" s="866"/>
      <c r="AF68" s="866" t="s">
        <v>548</v>
      </c>
      <c r="AG68" s="866"/>
      <c r="AH68" s="866"/>
      <c r="AI68" s="866"/>
      <c r="AJ68" s="866"/>
      <c r="AK68" s="866" t="s">
        <v>548</v>
      </c>
      <c r="AL68" s="866"/>
      <c r="AM68" s="866"/>
      <c r="AN68" s="866"/>
      <c r="AO68" s="866"/>
      <c r="AP68" s="866" t="s">
        <v>548</v>
      </c>
      <c r="AQ68" s="866"/>
      <c r="AR68" s="866"/>
      <c r="AS68" s="866"/>
      <c r="AT68" s="866"/>
      <c r="AU68" s="866" t="s">
        <v>548</v>
      </c>
      <c r="AV68" s="866"/>
      <c r="AW68" s="866"/>
      <c r="AX68" s="866"/>
      <c r="AY68" s="866"/>
      <c r="AZ68" s="867"/>
      <c r="BA68" s="867"/>
      <c r="BB68" s="867"/>
      <c r="BC68" s="867"/>
      <c r="BD68" s="868"/>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15">
      <c r="A69" s="226">
        <v>2</v>
      </c>
      <c r="B69" s="873" t="s">
        <v>550</v>
      </c>
      <c r="C69" s="874"/>
      <c r="D69" s="874"/>
      <c r="E69" s="874"/>
      <c r="F69" s="874"/>
      <c r="G69" s="874"/>
      <c r="H69" s="874"/>
      <c r="I69" s="874"/>
      <c r="J69" s="874"/>
      <c r="K69" s="874"/>
      <c r="L69" s="874"/>
      <c r="M69" s="874"/>
      <c r="N69" s="874"/>
      <c r="O69" s="874"/>
      <c r="P69" s="875"/>
      <c r="Q69" s="876">
        <v>15</v>
      </c>
      <c r="R69" s="830"/>
      <c r="S69" s="830"/>
      <c r="T69" s="830"/>
      <c r="U69" s="830"/>
      <c r="V69" s="830">
        <v>8</v>
      </c>
      <c r="W69" s="830"/>
      <c r="X69" s="830"/>
      <c r="Y69" s="830"/>
      <c r="Z69" s="830"/>
      <c r="AA69" s="830">
        <v>7</v>
      </c>
      <c r="AB69" s="830"/>
      <c r="AC69" s="830"/>
      <c r="AD69" s="830"/>
      <c r="AE69" s="830"/>
      <c r="AF69" s="830">
        <v>7</v>
      </c>
      <c r="AG69" s="830"/>
      <c r="AH69" s="830"/>
      <c r="AI69" s="830"/>
      <c r="AJ69" s="830"/>
      <c r="AK69" s="830" t="s">
        <v>548</v>
      </c>
      <c r="AL69" s="830"/>
      <c r="AM69" s="830"/>
      <c r="AN69" s="830"/>
      <c r="AO69" s="830"/>
      <c r="AP69" s="830" t="s">
        <v>548</v>
      </c>
      <c r="AQ69" s="830"/>
      <c r="AR69" s="830"/>
      <c r="AS69" s="830"/>
      <c r="AT69" s="830"/>
      <c r="AU69" s="830" t="s">
        <v>548</v>
      </c>
      <c r="AV69" s="830"/>
      <c r="AW69" s="830"/>
      <c r="AX69" s="830"/>
      <c r="AY69" s="830"/>
      <c r="AZ69" s="832"/>
      <c r="BA69" s="832"/>
      <c r="BB69" s="832"/>
      <c r="BC69" s="832"/>
      <c r="BD69" s="833"/>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15">
      <c r="A70" s="226">
        <v>3</v>
      </c>
      <c r="B70" s="873" t="s">
        <v>551</v>
      </c>
      <c r="C70" s="874"/>
      <c r="D70" s="874"/>
      <c r="E70" s="874"/>
      <c r="F70" s="874"/>
      <c r="G70" s="874"/>
      <c r="H70" s="874"/>
      <c r="I70" s="874"/>
      <c r="J70" s="874"/>
      <c r="K70" s="874"/>
      <c r="L70" s="874"/>
      <c r="M70" s="874"/>
      <c r="N70" s="874"/>
      <c r="O70" s="874"/>
      <c r="P70" s="875"/>
      <c r="Q70" s="876">
        <v>54</v>
      </c>
      <c r="R70" s="830"/>
      <c r="S70" s="830"/>
      <c r="T70" s="830"/>
      <c r="U70" s="830"/>
      <c r="V70" s="830">
        <v>54</v>
      </c>
      <c r="W70" s="830"/>
      <c r="X70" s="830"/>
      <c r="Y70" s="830"/>
      <c r="Z70" s="830"/>
      <c r="AA70" s="830" t="s">
        <v>548</v>
      </c>
      <c r="AB70" s="830"/>
      <c r="AC70" s="830"/>
      <c r="AD70" s="830"/>
      <c r="AE70" s="830"/>
      <c r="AF70" s="830" t="s">
        <v>548</v>
      </c>
      <c r="AG70" s="830"/>
      <c r="AH70" s="830"/>
      <c r="AI70" s="830"/>
      <c r="AJ70" s="830"/>
      <c r="AK70" s="830" t="s">
        <v>548</v>
      </c>
      <c r="AL70" s="830"/>
      <c r="AM70" s="830"/>
      <c r="AN70" s="830"/>
      <c r="AO70" s="830"/>
      <c r="AP70" s="830" t="s">
        <v>548</v>
      </c>
      <c r="AQ70" s="830"/>
      <c r="AR70" s="830"/>
      <c r="AS70" s="830"/>
      <c r="AT70" s="830"/>
      <c r="AU70" s="830" t="s">
        <v>548</v>
      </c>
      <c r="AV70" s="830"/>
      <c r="AW70" s="830"/>
      <c r="AX70" s="830"/>
      <c r="AY70" s="830"/>
      <c r="AZ70" s="832"/>
      <c r="BA70" s="832"/>
      <c r="BB70" s="832"/>
      <c r="BC70" s="832"/>
      <c r="BD70" s="833"/>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15">
      <c r="A71" s="226">
        <v>4</v>
      </c>
      <c r="B71" s="873" t="s">
        <v>552</v>
      </c>
      <c r="C71" s="874"/>
      <c r="D71" s="874"/>
      <c r="E71" s="874"/>
      <c r="F71" s="874"/>
      <c r="G71" s="874"/>
      <c r="H71" s="874"/>
      <c r="I71" s="874"/>
      <c r="J71" s="874"/>
      <c r="K71" s="874"/>
      <c r="L71" s="874"/>
      <c r="M71" s="874"/>
      <c r="N71" s="874"/>
      <c r="O71" s="874"/>
      <c r="P71" s="875"/>
      <c r="Q71" s="876">
        <v>837</v>
      </c>
      <c r="R71" s="830"/>
      <c r="S71" s="830"/>
      <c r="T71" s="830"/>
      <c r="U71" s="830"/>
      <c r="V71" s="830">
        <v>837</v>
      </c>
      <c r="W71" s="830"/>
      <c r="X71" s="830"/>
      <c r="Y71" s="830"/>
      <c r="Z71" s="830"/>
      <c r="AA71" s="830" t="s">
        <v>548</v>
      </c>
      <c r="AB71" s="830"/>
      <c r="AC71" s="830"/>
      <c r="AD71" s="830"/>
      <c r="AE71" s="830"/>
      <c r="AF71" s="830" t="s">
        <v>548</v>
      </c>
      <c r="AG71" s="830"/>
      <c r="AH71" s="830"/>
      <c r="AI71" s="830"/>
      <c r="AJ71" s="830"/>
      <c r="AK71" s="830" t="s">
        <v>548</v>
      </c>
      <c r="AL71" s="830"/>
      <c r="AM71" s="830"/>
      <c r="AN71" s="830"/>
      <c r="AO71" s="830"/>
      <c r="AP71" s="830" t="s">
        <v>548</v>
      </c>
      <c r="AQ71" s="830"/>
      <c r="AR71" s="830"/>
      <c r="AS71" s="830"/>
      <c r="AT71" s="830"/>
      <c r="AU71" s="830" t="s">
        <v>548</v>
      </c>
      <c r="AV71" s="830"/>
      <c r="AW71" s="830"/>
      <c r="AX71" s="830"/>
      <c r="AY71" s="830"/>
      <c r="AZ71" s="832"/>
      <c r="BA71" s="832"/>
      <c r="BB71" s="832"/>
      <c r="BC71" s="832"/>
      <c r="BD71" s="833"/>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15">
      <c r="A72" s="226">
        <v>5</v>
      </c>
      <c r="B72" s="873" t="s">
        <v>553</v>
      </c>
      <c r="C72" s="874"/>
      <c r="D72" s="874"/>
      <c r="E72" s="874"/>
      <c r="F72" s="874"/>
      <c r="G72" s="874"/>
      <c r="H72" s="874"/>
      <c r="I72" s="874"/>
      <c r="J72" s="874"/>
      <c r="K72" s="874"/>
      <c r="L72" s="874"/>
      <c r="M72" s="874"/>
      <c r="N72" s="874"/>
      <c r="O72" s="874"/>
      <c r="P72" s="875"/>
      <c r="Q72" s="876">
        <v>152</v>
      </c>
      <c r="R72" s="830"/>
      <c r="S72" s="830"/>
      <c r="T72" s="830"/>
      <c r="U72" s="830"/>
      <c r="V72" s="830">
        <v>143</v>
      </c>
      <c r="W72" s="830"/>
      <c r="X72" s="830"/>
      <c r="Y72" s="830"/>
      <c r="Z72" s="830"/>
      <c r="AA72" s="830">
        <v>9</v>
      </c>
      <c r="AB72" s="830"/>
      <c r="AC72" s="830"/>
      <c r="AD72" s="830"/>
      <c r="AE72" s="830"/>
      <c r="AF72" s="830">
        <v>9</v>
      </c>
      <c r="AG72" s="830"/>
      <c r="AH72" s="830"/>
      <c r="AI72" s="830"/>
      <c r="AJ72" s="830"/>
      <c r="AK72" s="830" t="s">
        <v>548</v>
      </c>
      <c r="AL72" s="830"/>
      <c r="AM72" s="830"/>
      <c r="AN72" s="830"/>
      <c r="AO72" s="830"/>
      <c r="AP72" s="830" t="s">
        <v>548</v>
      </c>
      <c r="AQ72" s="830"/>
      <c r="AR72" s="830"/>
      <c r="AS72" s="830"/>
      <c r="AT72" s="830"/>
      <c r="AU72" s="830" t="s">
        <v>548</v>
      </c>
      <c r="AV72" s="830"/>
      <c r="AW72" s="830"/>
      <c r="AX72" s="830"/>
      <c r="AY72" s="830"/>
      <c r="AZ72" s="832"/>
      <c r="BA72" s="832"/>
      <c r="BB72" s="832"/>
      <c r="BC72" s="832"/>
      <c r="BD72" s="833"/>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15">
      <c r="A73" s="226">
        <v>6</v>
      </c>
      <c r="B73" s="873" t="s">
        <v>554</v>
      </c>
      <c r="C73" s="874"/>
      <c r="D73" s="874"/>
      <c r="E73" s="874"/>
      <c r="F73" s="874"/>
      <c r="G73" s="874"/>
      <c r="H73" s="874"/>
      <c r="I73" s="874"/>
      <c r="J73" s="874"/>
      <c r="K73" s="874"/>
      <c r="L73" s="874"/>
      <c r="M73" s="874"/>
      <c r="N73" s="874"/>
      <c r="O73" s="874"/>
      <c r="P73" s="875"/>
      <c r="Q73" s="876">
        <v>4171</v>
      </c>
      <c r="R73" s="830"/>
      <c r="S73" s="830"/>
      <c r="T73" s="830"/>
      <c r="U73" s="830"/>
      <c r="V73" s="830">
        <v>3764</v>
      </c>
      <c r="W73" s="830"/>
      <c r="X73" s="830"/>
      <c r="Y73" s="830"/>
      <c r="Z73" s="830"/>
      <c r="AA73" s="830">
        <v>407</v>
      </c>
      <c r="AB73" s="830"/>
      <c r="AC73" s="830"/>
      <c r="AD73" s="830"/>
      <c r="AE73" s="830"/>
      <c r="AF73" s="830">
        <v>407</v>
      </c>
      <c r="AG73" s="830"/>
      <c r="AH73" s="830"/>
      <c r="AI73" s="830"/>
      <c r="AJ73" s="830"/>
      <c r="AK73" s="830">
        <v>2</v>
      </c>
      <c r="AL73" s="830"/>
      <c r="AM73" s="830"/>
      <c r="AN73" s="830"/>
      <c r="AO73" s="830"/>
      <c r="AP73" s="830" t="s">
        <v>548</v>
      </c>
      <c r="AQ73" s="830"/>
      <c r="AR73" s="830"/>
      <c r="AS73" s="830"/>
      <c r="AT73" s="830"/>
      <c r="AU73" s="830" t="s">
        <v>548</v>
      </c>
      <c r="AV73" s="830"/>
      <c r="AW73" s="830"/>
      <c r="AX73" s="830"/>
      <c r="AY73" s="830"/>
      <c r="AZ73" s="832"/>
      <c r="BA73" s="832"/>
      <c r="BB73" s="832"/>
      <c r="BC73" s="832"/>
      <c r="BD73" s="833"/>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15">
      <c r="A74" s="226">
        <v>7</v>
      </c>
      <c r="B74" s="873" t="s">
        <v>555</v>
      </c>
      <c r="C74" s="874"/>
      <c r="D74" s="874"/>
      <c r="E74" s="874"/>
      <c r="F74" s="874"/>
      <c r="G74" s="874"/>
      <c r="H74" s="874"/>
      <c r="I74" s="874"/>
      <c r="J74" s="874"/>
      <c r="K74" s="874"/>
      <c r="L74" s="874"/>
      <c r="M74" s="874"/>
      <c r="N74" s="874"/>
      <c r="O74" s="874"/>
      <c r="P74" s="875"/>
      <c r="Q74" s="876">
        <v>7</v>
      </c>
      <c r="R74" s="830"/>
      <c r="S74" s="830"/>
      <c r="T74" s="830"/>
      <c r="U74" s="830"/>
      <c r="V74" s="830">
        <v>7</v>
      </c>
      <c r="W74" s="830"/>
      <c r="X74" s="830"/>
      <c r="Y74" s="830"/>
      <c r="Z74" s="830"/>
      <c r="AA74" s="830" t="s">
        <v>548</v>
      </c>
      <c r="AB74" s="830"/>
      <c r="AC74" s="830"/>
      <c r="AD74" s="830"/>
      <c r="AE74" s="830"/>
      <c r="AF74" s="830" t="s">
        <v>548</v>
      </c>
      <c r="AG74" s="830"/>
      <c r="AH74" s="830"/>
      <c r="AI74" s="830"/>
      <c r="AJ74" s="830"/>
      <c r="AK74" s="830" t="s">
        <v>548</v>
      </c>
      <c r="AL74" s="830"/>
      <c r="AM74" s="830"/>
      <c r="AN74" s="830"/>
      <c r="AO74" s="830"/>
      <c r="AP74" s="830" t="s">
        <v>548</v>
      </c>
      <c r="AQ74" s="830"/>
      <c r="AR74" s="830"/>
      <c r="AS74" s="830"/>
      <c r="AT74" s="830"/>
      <c r="AU74" s="830" t="s">
        <v>548</v>
      </c>
      <c r="AV74" s="830"/>
      <c r="AW74" s="830"/>
      <c r="AX74" s="830"/>
      <c r="AY74" s="830"/>
      <c r="AZ74" s="832"/>
      <c r="BA74" s="832"/>
      <c r="BB74" s="832"/>
      <c r="BC74" s="832"/>
      <c r="BD74" s="833"/>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15">
      <c r="A75" s="226">
        <v>8</v>
      </c>
      <c r="B75" s="873" t="s">
        <v>556</v>
      </c>
      <c r="C75" s="874"/>
      <c r="D75" s="874"/>
      <c r="E75" s="874"/>
      <c r="F75" s="874"/>
      <c r="G75" s="874"/>
      <c r="H75" s="874"/>
      <c r="I75" s="874"/>
      <c r="J75" s="874"/>
      <c r="K75" s="874"/>
      <c r="L75" s="874"/>
      <c r="M75" s="874"/>
      <c r="N75" s="874"/>
      <c r="O75" s="874"/>
      <c r="P75" s="875"/>
      <c r="Q75" s="877">
        <v>59</v>
      </c>
      <c r="R75" s="878"/>
      <c r="S75" s="878"/>
      <c r="T75" s="878"/>
      <c r="U75" s="834"/>
      <c r="V75" s="879">
        <v>48</v>
      </c>
      <c r="W75" s="878"/>
      <c r="X75" s="878"/>
      <c r="Y75" s="878"/>
      <c r="Z75" s="834"/>
      <c r="AA75" s="879">
        <v>11</v>
      </c>
      <c r="AB75" s="878"/>
      <c r="AC75" s="878"/>
      <c r="AD75" s="878"/>
      <c r="AE75" s="834"/>
      <c r="AF75" s="879">
        <v>11</v>
      </c>
      <c r="AG75" s="878"/>
      <c r="AH75" s="878"/>
      <c r="AI75" s="878"/>
      <c r="AJ75" s="834"/>
      <c r="AK75" s="879" t="s">
        <v>548</v>
      </c>
      <c r="AL75" s="878"/>
      <c r="AM75" s="878"/>
      <c r="AN75" s="878"/>
      <c r="AO75" s="834"/>
      <c r="AP75" s="879" t="s">
        <v>548</v>
      </c>
      <c r="AQ75" s="878"/>
      <c r="AR75" s="878"/>
      <c r="AS75" s="878"/>
      <c r="AT75" s="834"/>
      <c r="AU75" s="879" t="s">
        <v>548</v>
      </c>
      <c r="AV75" s="878"/>
      <c r="AW75" s="878"/>
      <c r="AX75" s="878"/>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15">
      <c r="A76" s="226">
        <v>9</v>
      </c>
      <c r="B76" s="873" t="s">
        <v>557</v>
      </c>
      <c r="C76" s="874"/>
      <c r="D76" s="874"/>
      <c r="E76" s="874"/>
      <c r="F76" s="874"/>
      <c r="G76" s="874"/>
      <c r="H76" s="874"/>
      <c r="I76" s="874"/>
      <c r="J76" s="874"/>
      <c r="K76" s="874"/>
      <c r="L76" s="874"/>
      <c r="M76" s="874"/>
      <c r="N76" s="874"/>
      <c r="O76" s="874"/>
      <c r="P76" s="875"/>
      <c r="Q76" s="877">
        <v>155045</v>
      </c>
      <c r="R76" s="878"/>
      <c r="S76" s="878"/>
      <c r="T76" s="878"/>
      <c r="U76" s="834"/>
      <c r="V76" s="879">
        <v>151878</v>
      </c>
      <c r="W76" s="878"/>
      <c r="X76" s="878"/>
      <c r="Y76" s="878"/>
      <c r="Z76" s="834"/>
      <c r="AA76" s="879">
        <v>3167</v>
      </c>
      <c r="AB76" s="878"/>
      <c r="AC76" s="878"/>
      <c r="AD76" s="878"/>
      <c r="AE76" s="834"/>
      <c r="AF76" s="879">
        <v>3167</v>
      </c>
      <c r="AG76" s="878"/>
      <c r="AH76" s="878"/>
      <c r="AI76" s="878"/>
      <c r="AJ76" s="834"/>
      <c r="AK76" s="879" t="s">
        <v>548</v>
      </c>
      <c r="AL76" s="878"/>
      <c r="AM76" s="878"/>
      <c r="AN76" s="878"/>
      <c r="AO76" s="834"/>
      <c r="AP76" s="879" t="s">
        <v>548</v>
      </c>
      <c r="AQ76" s="878"/>
      <c r="AR76" s="878"/>
      <c r="AS76" s="878"/>
      <c r="AT76" s="834"/>
      <c r="AU76" s="879" t="s">
        <v>548</v>
      </c>
      <c r="AV76" s="878"/>
      <c r="AW76" s="878"/>
      <c r="AX76" s="878"/>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15">
      <c r="A77" s="226">
        <v>10</v>
      </c>
      <c r="B77" s="873"/>
      <c r="C77" s="874"/>
      <c r="D77" s="874"/>
      <c r="E77" s="874"/>
      <c r="F77" s="874"/>
      <c r="G77" s="874"/>
      <c r="H77" s="874"/>
      <c r="I77" s="874"/>
      <c r="J77" s="874"/>
      <c r="K77" s="874"/>
      <c r="L77" s="874"/>
      <c r="M77" s="874"/>
      <c r="N77" s="874"/>
      <c r="O77" s="874"/>
      <c r="P77" s="875"/>
      <c r="Q77" s="877"/>
      <c r="R77" s="878"/>
      <c r="S77" s="878"/>
      <c r="T77" s="878"/>
      <c r="U77" s="834"/>
      <c r="V77" s="879"/>
      <c r="W77" s="878"/>
      <c r="X77" s="878"/>
      <c r="Y77" s="878"/>
      <c r="Z77" s="834"/>
      <c r="AA77" s="879"/>
      <c r="AB77" s="878"/>
      <c r="AC77" s="878"/>
      <c r="AD77" s="878"/>
      <c r="AE77" s="834"/>
      <c r="AF77" s="879"/>
      <c r="AG77" s="878"/>
      <c r="AH77" s="878"/>
      <c r="AI77" s="878"/>
      <c r="AJ77" s="834"/>
      <c r="AK77" s="879"/>
      <c r="AL77" s="878"/>
      <c r="AM77" s="878"/>
      <c r="AN77" s="878"/>
      <c r="AO77" s="834"/>
      <c r="AP77" s="879"/>
      <c r="AQ77" s="878"/>
      <c r="AR77" s="878"/>
      <c r="AS77" s="878"/>
      <c r="AT77" s="834"/>
      <c r="AU77" s="879"/>
      <c r="AV77" s="878"/>
      <c r="AW77" s="878"/>
      <c r="AX77" s="878"/>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15">
      <c r="A78" s="226">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15">
      <c r="A79" s="226">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15">
      <c r="A80" s="226">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15">
      <c r="A81" s="226">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15">
      <c r="A82" s="226">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15">
      <c r="A83" s="226">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15">
      <c r="A84" s="226">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15">
      <c r="A85" s="226">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15">
      <c r="A86" s="226">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15">
      <c r="A87" s="232">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
      <c r="A88" s="228" t="s">
        <v>376</v>
      </c>
      <c r="B88" s="789" t="s">
        <v>401</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3600</v>
      </c>
      <c r="AG88" s="844"/>
      <c r="AH88" s="844"/>
      <c r="AI88" s="844"/>
      <c r="AJ88" s="844"/>
      <c r="AK88" s="841"/>
      <c r="AL88" s="841"/>
      <c r="AM88" s="841"/>
      <c r="AN88" s="841"/>
      <c r="AO88" s="841"/>
      <c r="AP88" s="844" t="s">
        <v>548</v>
      </c>
      <c r="AQ88" s="844"/>
      <c r="AR88" s="844"/>
      <c r="AS88" s="844"/>
      <c r="AT88" s="844"/>
      <c r="AU88" s="844" t="s">
        <v>548</v>
      </c>
      <c r="AV88" s="844"/>
      <c r="AW88" s="844"/>
      <c r="AX88" s="844"/>
      <c r="AY88" s="844"/>
      <c r="AZ88" s="849"/>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789" t="s">
        <v>402</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v>55</v>
      </c>
      <c r="CS102" s="852"/>
      <c r="CT102" s="852"/>
      <c r="CU102" s="852"/>
      <c r="CV102" s="891"/>
      <c r="CW102" s="890" t="s">
        <v>548</v>
      </c>
      <c r="CX102" s="852"/>
      <c r="CY102" s="852"/>
      <c r="CZ102" s="852"/>
      <c r="DA102" s="891"/>
      <c r="DB102" s="890" t="s">
        <v>548</v>
      </c>
      <c r="DC102" s="852"/>
      <c r="DD102" s="852"/>
      <c r="DE102" s="852"/>
      <c r="DF102" s="891"/>
      <c r="DG102" s="890" t="s">
        <v>548</v>
      </c>
      <c r="DH102" s="852"/>
      <c r="DI102" s="852"/>
      <c r="DJ102" s="852"/>
      <c r="DK102" s="891"/>
      <c r="DL102" s="890" t="s">
        <v>548</v>
      </c>
      <c r="DM102" s="852"/>
      <c r="DN102" s="852"/>
      <c r="DO102" s="852"/>
      <c r="DP102" s="891"/>
      <c r="DQ102" s="890" t="s">
        <v>548</v>
      </c>
      <c r="DR102" s="852"/>
      <c r="DS102" s="852"/>
      <c r="DT102" s="852"/>
      <c r="DU102" s="891"/>
      <c r="DV102" s="789"/>
      <c r="DW102" s="790"/>
      <c r="DX102" s="790"/>
      <c r="DY102" s="790"/>
      <c r="DZ102" s="914"/>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5" t="s">
        <v>403</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6" t="s">
        <v>404</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405</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406</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17" t="s">
        <v>407</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408</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18" customFormat="1" ht="26.25" customHeight="1" x14ac:dyDescent="0.15">
      <c r="A109" s="912" t="s">
        <v>409</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410</v>
      </c>
      <c r="AB109" s="893"/>
      <c r="AC109" s="893"/>
      <c r="AD109" s="893"/>
      <c r="AE109" s="894"/>
      <c r="AF109" s="892" t="s">
        <v>411</v>
      </c>
      <c r="AG109" s="893"/>
      <c r="AH109" s="893"/>
      <c r="AI109" s="893"/>
      <c r="AJ109" s="894"/>
      <c r="AK109" s="892" t="s">
        <v>294</v>
      </c>
      <c r="AL109" s="893"/>
      <c r="AM109" s="893"/>
      <c r="AN109" s="893"/>
      <c r="AO109" s="894"/>
      <c r="AP109" s="892" t="s">
        <v>412</v>
      </c>
      <c r="AQ109" s="893"/>
      <c r="AR109" s="893"/>
      <c r="AS109" s="893"/>
      <c r="AT109" s="895"/>
      <c r="AU109" s="912" t="s">
        <v>409</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410</v>
      </c>
      <c r="BR109" s="893"/>
      <c r="BS109" s="893"/>
      <c r="BT109" s="893"/>
      <c r="BU109" s="894"/>
      <c r="BV109" s="892" t="s">
        <v>411</v>
      </c>
      <c r="BW109" s="893"/>
      <c r="BX109" s="893"/>
      <c r="BY109" s="893"/>
      <c r="BZ109" s="894"/>
      <c r="CA109" s="892" t="s">
        <v>294</v>
      </c>
      <c r="CB109" s="893"/>
      <c r="CC109" s="893"/>
      <c r="CD109" s="893"/>
      <c r="CE109" s="894"/>
      <c r="CF109" s="913" t="s">
        <v>412</v>
      </c>
      <c r="CG109" s="913"/>
      <c r="CH109" s="913"/>
      <c r="CI109" s="913"/>
      <c r="CJ109" s="913"/>
      <c r="CK109" s="892" t="s">
        <v>413</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410</v>
      </c>
      <c r="DH109" s="893"/>
      <c r="DI109" s="893"/>
      <c r="DJ109" s="893"/>
      <c r="DK109" s="894"/>
      <c r="DL109" s="892" t="s">
        <v>411</v>
      </c>
      <c r="DM109" s="893"/>
      <c r="DN109" s="893"/>
      <c r="DO109" s="893"/>
      <c r="DP109" s="894"/>
      <c r="DQ109" s="892" t="s">
        <v>294</v>
      </c>
      <c r="DR109" s="893"/>
      <c r="DS109" s="893"/>
      <c r="DT109" s="893"/>
      <c r="DU109" s="894"/>
      <c r="DV109" s="892" t="s">
        <v>412</v>
      </c>
      <c r="DW109" s="893"/>
      <c r="DX109" s="893"/>
      <c r="DY109" s="893"/>
      <c r="DZ109" s="895"/>
    </row>
    <row r="110" spans="1:131" s="218" customFormat="1" ht="26.25" customHeight="1" x14ac:dyDescent="0.15">
      <c r="A110" s="896" t="s">
        <v>414</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580640</v>
      </c>
      <c r="AB110" s="900"/>
      <c r="AC110" s="900"/>
      <c r="AD110" s="900"/>
      <c r="AE110" s="901"/>
      <c r="AF110" s="902">
        <v>609083</v>
      </c>
      <c r="AG110" s="900"/>
      <c r="AH110" s="900"/>
      <c r="AI110" s="900"/>
      <c r="AJ110" s="901"/>
      <c r="AK110" s="902">
        <v>669030</v>
      </c>
      <c r="AL110" s="900"/>
      <c r="AM110" s="900"/>
      <c r="AN110" s="900"/>
      <c r="AO110" s="901"/>
      <c r="AP110" s="903">
        <v>26.4</v>
      </c>
      <c r="AQ110" s="904"/>
      <c r="AR110" s="904"/>
      <c r="AS110" s="904"/>
      <c r="AT110" s="905"/>
      <c r="AU110" s="906" t="s">
        <v>69</v>
      </c>
      <c r="AV110" s="907"/>
      <c r="AW110" s="907"/>
      <c r="AX110" s="907"/>
      <c r="AY110" s="907"/>
      <c r="AZ110" s="929" t="s">
        <v>415</v>
      </c>
      <c r="BA110" s="897"/>
      <c r="BB110" s="897"/>
      <c r="BC110" s="897"/>
      <c r="BD110" s="897"/>
      <c r="BE110" s="897"/>
      <c r="BF110" s="897"/>
      <c r="BG110" s="897"/>
      <c r="BH110" s="897"/>
      <c r="BI110" s="897"/>
      <c r="BJ110" s="897"/>
      <c r="BK110" s="897"/>
      <c r="BL110" s="897"/>
      <c r="BM110" s="897"/>
      <c r="BN110" s="897"/>
      <c r="BO110" s="897"/>
      <c r="BP110" s="898"/>
      <c r="BQ110" s="930">
        <v>5638733</v>
      </c>
      <c r="BR110" s="931"/>
      <c r="BS110" s="931"/>
      <c r="BT110" s="931"/>
      <c r="BU110" s="931"/>
      <c r="BV110" s="931">
        <v>5464907</v>
      </c>
      <c r="BW110" s="931"/>
      <c r="BX110" s="931"/>
      <c r="BY110" s="931"/>
      <c r="BZ110" s="931"/>
      <c r="CA110" s="931">
        <v>5154175</v>
      </c>
      <c r="CB110" s="931"/>
      <c r="CC110" s="931"/>
      <c r="CD110" s="931"/>
      <c r="CE110" s="931"/>
      <c r="CF110" s="944">
        <v>203.6</v>
      </c>
      <c r="CG110" s="945"/>
      <c r="CH110" s="945"/>
      <c r="CI110" s="945"/>
      <c r="CJ110" s="945"/>
      <c r="CK110" s="946" t="s">
        <v>416</v>
      </c>
      <c r="CL110" s="947"/>
      <c r="CM110" s="929" t="s">
        <v>417</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122</v>
      </c>
      <c r="DH110" s="931"/>
      <c r="DI110" s="931"/>
      <c r="DJ110" s="931"/>
      <c r="DK110" s="931"/>
      <c r="DL110" s="931" t="s">
        <v>122</v>
      </c>
      <c r="DM110" s="931"/>
      <c r="DN110" s="931"/>
      <c r="DO110" s="931"/>
      <c r="DP110" s="931"/>
      <c r="DQ110" s="931" t="s">
        <v>122</v>
      </c>
      <c r="DR110" s="931"/>
      <c r="DS110" s="931"/>
      <c r="DT110" s="931"/>
      <c r="DU110" s="931"/>
      <c r="DV110" s="932" t="s">
        <v>122</v>
      </c>
      <c r="DW110" s="932"/>
      <c r="DX110" s="932"/>
      <c r="DY110" s="932"/>
      <c r="DZ110" s="933"/>
    </row>
    <row r="111" spans="1:131" s="218" customFormat="1" ht="26.25" customHeight="1" x14ac:dyDescent="0.15">
      <c r="A111" s="934" t="s">
        <v>418</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122</v>
      </c>
      <c r="AB111" s="938"/>
      <c r="AC111" s="938"/>
      <c r="AD111" s="938"/>
      <c r="AE111" s="939"/>
      <c r="AF111" s="940" t="s">
        <v>122</v>
      </c>
      <c r="AG111" s="938"/>
      <c r="AH111" s="938"/>
      <c r="AI111" s="938"/>
      <c r="AJ111" s="939"/>
      <c r="AK111" s="940" t="s">
        <v>122</v>
      </c>
      <c r="AL111" s="938"/>
      <c r="AM111" s="938"/>
      <c r="AN111" s="938"/>
      <c r="AO111" s="939"/>
      <c r="AP111" s="941" t="s">
        <v>122</v>
      </c>
      <c r="AQ111" s="942"/>
      <c r="AR111" s="942"/>
      <c r="AS111" s="942"/>
      <c r="AT111" s="943"/>
      <c r="AU111" s="908"/>
      <c r="AV111" s="909"/>
      <c r="AW111" s="909"/>
      <c r="AX111" s="909"/>
      <c r="AY111" s="909"/>
      <c r="AZ111" s="922" t="s">
        <v>419</v>
      </c>
      <c r="BA111" s="923"/>
      <c r="BB111" s="923"/>
      <c r="BC111" s="923"/>
      <c r="BD111" s="923"/>
      <c r="BE111" s="923"/>
      <c r="BF111" s="923"/>
      <c r="BG111" s="923"/>
      <c r="BH111" s="923"/>
      <c r="BI111" s="923"/>
      <c r="BJ111" s="923"/>
      <c r="BK111" s="923"/>
      <c r="BL111" s="923"/>
      <c r="BM111" s="923"/>
      <c r="BN111" s="923"/>
      <c r="BO111" s="923"/>
      <c r="BP111" s="924"/>
      <c r="BQ111" s="925" t="s">
        <v>122</v>
      </c>
      <c r="BR111" s="926"/>
      <c r="BS111" s="926"/>
      <c r="BT111" s="926"/>
      <c r="BU111" s="926"/>
      <c r="BV111" s="926" t="s">
        <v>122</v>
      </c>
      <c r="BW111" s="926"/>
      <c r="BX111" s="926"/>
      <c r="BY111" s="926"/>
      <c r="BZ111" s="926"/>
      <c r="CA111" s="926" t="s">
        <v>122</v>
      </c>
      <c r="CB111" s="926"/>
      <c r="CC111" s="926"/>
      <c r="CD111" s="926"/>
      <c r="CE111" s="926"/>
      <c r="CF111" s="920" t="s">
        <v>122</v>
      </c>
      <c r="CG111" s="921"/>
      <c r="CH111" s="921"/>
      <c r="CI111" s="921"/>
      <c r="CJ111" s="921"/>
      <c r="CK111" s="948"/>
      <c r="CL111" s="949"/>
      <c r="CM111" s="922" t="s">
        <v>420</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122</v>
      </c>
      <c r="DH111" s="926"/>
      <c r="DI111" s="926"/>
      <c r="DJ111" s="926"/>
      <c r="DK111" s="926"/>
      <c r="DL111" s="926" t="s">
        <v>122</v>
      </c>
      <c r="DM111" s="926"/>
      <c r="DN111" s="926"/>
      <c r="DO111" s="926"/>
      <c r="DP111" s="926"/>
      <c r="DQ111" s="926" t="s">
        <v>122</v>
      </c>
      <c r="DR111" s="926"/>
      <c r="DS111" s="926"/>
      <c r="DT111" s="926"/>
      <c r="DU111" s="926"/>
      <c r="DV111" s="927" t="s">
        <v>122</v>
      </c>
      <c r="DW111" s="927"/>
      <c r="DX111" s="927"/>
      <c r="DY111" s="927"/>
      <c r="DZ111" s="928"/>
    </row>
    <row r="112" spans="1:131" s="218" customFormat="1" ht="26.25" customHeight="1" x14ac:dyDescent="0.15">
      <c r="A112" s="952" t="s">
        <v>421</v>
      </c>
      <c r="B112" s="953"/>
      <c r="C112" s="923" t="s">
        <v>422</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122</v>
      </c>
      <c r="AB112" s="959"/>
      <c r="AC112" s="959"/>
      <c r="AD112" s="959"/>
      <c r="AE112" s="960"/>
      <c r="AF112" s="961" t="s">
        <v>122</v>
      </c>
      <c r="AG112" s="959"/>
      <c r="AH112" s="959"/>
      <c r="AI112" s="959"/>
      <c r="AJ112" s="960"/>
      <c r="AK112" s="961" t="s">
        <v>122</v>
      </c>
      <c r="AL112" s="959"/>
      <c r="AM112" s="959"/>
      <c r="AN112" s="959"/>
      <c r="AO112" s="960"/>
      <c r="AP112" s="962" t="s">
        <v>122</v>
      </c>
      <c r="AQ112" s="963"/>
      <c r="AR112" s="963"/>
      <c r="AS112" s="963"/>
      <c r="AT112" s="964"/>
      <c r="AU112" s="908"/>
      <c r="AV112" s="909"/>
      <c r="AW112" s="909"/>
      <c r="AX112" s="909"/>
      <c r="AY112" s="909"/>
      <c r="AZ112" s="922" t="s">
        <v>423</v>
      </c>
      <c r="BA112" s="923"/>
      <c r="BB112" s="923"/>
      <c r="BC112" s="923"/>
      <c r="BD112" s="923"/>
      <c r="BE112" s="923"/>
      <c r="BF112" s="923"/>
      <c r="BG112" s="923"/>
      <c r="BH112" s="923"/>
      <c r="BI112" s="923"/>
      <c r="BJ112" s="923"/>
      <c r="BK112" s="923"/>
      <c r="BL112" s="923"/>
      <c r="BM112" s="923"/>
      <c r="BN112" s="923"/>
      <c r="BO112" s="923"/>
      <c r="BP112" s="924"/>
      <c r="BQ112" s="925">
        <v>747808</v>
      </c>
      <c r="BR112" s="926"/>
      <c r="BS112" s="926"/>
      <c r="BT112" s="926"/>
      <c r="BU112" s="926"/>
      <c r="BV112" s="926">
        <v>812986</v>
      </c>
      <c r="BW112" s="926"/>
      <c r="BX112" s="926"/>
      <c r="BY112" s="926"/>
      <c r="BZ112" s="926"/>
      <c r="CA112" s="926">
        <v>968843</v>
      </c>
      <c r="CB112" s="926"/>
      <c r="CC112" s="926"/>
      <c r="CD112" s="926"/>
      <c r="CE112" s="926"/>
      <c r="CF112" s="920">
        <v>38.299999999999997</v>
      </c>
      <c r="CG112" s="921"/>
      <c r="CH112" s="921"/>
      <c r="CI112" s="921"/>
      <c r="CJ112" s="921"/>
      <c r="CK112" s="948"/>
      <c r="CL112" s="949"/>
      <c r="CM112" s="922" t="s">
        <v>424</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122</v>
      </c>
      <c r="DH112" s="926"/>
      <c r="DI112" s="926"/>
      <c r="DJ112" s="926"/>
      <c r="DK112" s="926"/>
      <c r="DL112" s="926" t="s">
        <v>122</v>
      </c>
      <c r="DM112" s="926"/>
      <c r="DN112" s="926"/>
      <c r="DO112" s="926"/>
      <c r="DP112" s="926"/>
      <c r="DQ112" s="926" t="s">
        <v>122</v>
      </c>
      <c r="DR112" s="926"/>
      <c r="DS112" s="926"/>
      <c r="DT112" s="926"/>
      <c r="DU112" s="926"/>
      <c r="DV112" s="927" t="s">
        <v>122</v>
      </c>
      <c r="DW112" s="927"/>
      <c r="DX112" s="927"/>
      <c r="DY112" s="927"/>
      <c r="DZ112" s="928"/>
    </row>
    <row r="113" spans="1:130" s="218" customFormat="1" ht="26.25" customHeight="1" x14ac:dyDescent="0.15">
      <c r="A113" s="954"/>
      <c r="B113" s="955"/>
      <c r="C113" s="923" t="s">
        <v>425</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69028</v>
      </c>
      <c r="AB113" s="938"/>
      <c r="AC113" s="938"/>
      <c r="AD113" s="938"/>
      <c r="AE113" s="939"/>
      <c r="AF113" s="940">
        <v>63815</v>
      </c>
      <c r="AG113" s="938"/>
      <c r="AH113" s="938"/>
      <c r="AI113" s="938"/>
      <c r="AJ113" s="939"/>
      <c r="AK113" s="940">
        <v>76047</v>
      </c>
      <c r="AL113" s="938"/>
      <c r="AM113" s="938"/>
      <c r="AN113" s="938"/>
      <c r="AO113" s="939"/>
      <c r="AP113" s="941">
        <v>3</v>
      </c>
      <c r="AQ113" s="942"/>
      <c r="AR113" s="942"/>
      <c r="AS113" s="942"/>
      <c r="AT113" s="943"/>
      <c r="AU113" s="908"/>
      <c r="AV113" s="909"/>
      <c r="AW113" s="909"/>
      <c r="AX113" s="909"/>
      <c r="AY113" s="909"/>
      <c r="AZ113" s="922" t="s">
        <v>426</v>
      </c>
      <c r="BA113" s="923"/>
      <c r="BB113" s="923"/>
      <c r="BC113" s="923"/>
      <c r="BD113" s="923"/>
      <c r="BE113" s="923"/>
      <c r="BF113" s="923"/>
      <c r="BG113" s="923"/>
      <c r="BH113" s="923"/>
      <c r="BI113" s="923"/>
      <c r="BJ113" s="923"/>
      <c r="BK113" s="923"/>
      <c r="BL113" s="923"/>
      <c r="BM113" s="923"/>
      <c r="BN113" s="923"/>
      <c r="BO113" s="923"/>
      <c r="BP113" s="924"/>
      <c r="BQ113" s="925">
        <v>2042</v>
      </c>
      <c r="BR113" s="926"/>
      <c r="BS113" s="926"/>
      <c r="BT113" s="926"/>
      <c r="BU113" s="926"/>
      <c r="BV113" s="926" t="s">
        <v>122</v>
      </c>
      <c r="BW113" s="926"/>
      <c r="BX113" s="926"/>
      <c r="BY113" s="926"/>
      <c r="BZ113" s="926"/>
      <c r="CA113" s="926" t="s">
        <v>122</v>
      </c>
      <c r="CB113" s="926"/>
      <c r="CC113" s="926"/>
      <c r="CD113" s="926"/>
      <c r="CE113" s="926"/>
      <c r="CF113" s="920" t="s">
        <v>122</v>
      </c>
      <c r="CG113" s="921"/>
      <c r="CH113" s="921"/>
      <c r="CI113" s="921"/>
      <c r="CJ113" s="921"/>
      <c r="CK113" s="948"/>
      <c r="CL113" s="949"/>
      <c r="CM113" s="922" t="s">
        <v>427</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122</v>
      </c>
      <c r="DH113" s="959"/>
      <c r="DI113" s="959"/>
      <c r="DJ113" s="959"/>
      <c r="DK113" s="960"/>
      <c r="DL113" s="961" t="s">
        <v>122</v>
      </c>
      <c r="DM113" s="959"/>
      <c r="DN113" s="959"/>
      <c r="DO113" s="959"/>
      <c r="DP113" s="960"/>
      <c r="DQ113" s="961" t="s">
        <v>122</v>
      </c>
      <c r="DR113" s="959"/>
      <c r="DS113" s="959"/>
      <c r="DT113" s="959"/>
      <c r="DU113" s="960"/>
      <c r="DV113" s="962" t="s">
        <v>122</v>
      </c>
      <c r="DW113" s="963"/>
      <c r="DX113" s="963"/>
      <c r="DY113" s="963"/>
      <c r="DZ113" s="964"/>
    </row>
    <row r="114" spans="1:130" s="218" customFormat="1" ht="26.25" customHeight="1" x14ac:dyDescent="0.15">
      <c r="A114" s="954"/>
      <c r="B114" s="955"/>
      <c r="C114" s="923" t="s">
        <v>428</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4000</v>
      </c>
      <c r="AB114" s="959"/>
      <c r="AC114" s="959"/>
      <c r="AD114" s="959"/>
      <c r="AE114" s="960"/>
      <c r="AF114" s="961">
        <v>691</v>
      </c>
      <c r="AG114" s="959"/>
      <c r="AH114" s="959"/>
      <c r="AI114" s="959"/>
      <c r="AJ114" s="960"/>
      <c r="AK114" s="961" t="s">
        <v>122</v>
      </c>
      <c r="AL114" s="959"/>
      <c r="AM114" s="959"/>
      <c r="AN114" s="959"/>
      <c r="AO114" s="960"/>
      <c r="AP114" s="962" t="s">
        <v>122</v>
      </c>
      <c r="AQ114" s="963"/>
      <c r="AR114" s="963"/>
      <c r="AS114" s="963"/>
      <c r="AT114" s="964"/>
      <c r="AU114" s="908"/>
      <c r="AV114" s="909"/>
      <c r="AW114" s="909"/>
      <c r="AX114" s="909"/>
      <c r="AY114" s="909"/>
      <c r="AZ114" s="922" t="s">
        <v>429</v>
      </c>
      <c r="BA114" s="923"/>
      <c r="BB114" s="923"/>
      <c r="BC114" s="923"/>
      <c r="BD114" s="923"/>
      <c r="BE114" s="923"/>
      <c r="BF114" s="923"/>
      <c r="BG114" s="923"/>
      <c r="BH114" s="923"/>
      <c r="BI114" s="923"/>
      <c r="BJ114" s="923"/>
      <c r="BK114" s="923"/>
      <c r="BL114" s="923"/>
      <c r="BM114" s="923"/>
      <c r="BN114" s="923"/>
      <c r="BO114" s="923"/>
      <c r="BP114" s="924"/>
      <c r="BQ114" s="925">
        <v>1091280</v>
      </c>
      <c r="BR114" s="926"/>
      <c r="BS114" s="926"/>
      <c r="BT114" s="926"/>
      <c r="BU114" s="926"/>
      <c r="BV114" s="926">
        <v>1106996</v>
      </c>
      <c r="BW114" s="926"/>
      <c r="BX114" s="926"/>
      <c r="BY114" s="926"/>
      <c r="BZ114" s="926"/>
      <c r="CA114" s="926">
        <v>1151925</v>
      </c>
      <c r="CB114" s="926"/>
      <c r="CC114" s="926"/>
      <c r="CD114" s="926"/>
      <c r="CE114" s="926"/>
      <c r="CF114" s="920">
        <v>45.5</v>
      </c>
      <c r="CG114" s="921"/>
      <c r="CH114" s="921"/>
      <c r="CI114" s="921"/>
      <c r="CJ114" s="921"/>
      <c r="CK114" s="948"/>
      <c r="CL114" s="949"/>
      <c r="CM114" s="922" t="s">
        <v>430</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122</v>
      </c>
      <c r="DH114" s="959"/>
      <c r="DI114" s="959"/>
      <c r="DJ114" s="959"/>
      <c r="DK114" s="960"/>
      <c r="DL114" s="961" t="s">
        <v>122</v>
      </c>
      <c r="DM114" s="959"/>
      <c r="DN114" s="959"/>
      <c r="DO114" s="959"/>
      <c r="DP114" s="960"/>
      <c r="DQ114" s="961" t="s">
        <v>122</v>
      </c>
      <c r="DR114" s="959"/>
      <c r="DS114" s="959"/>
      <c r="DT114" s="959"/>
      <c r="DU114" s="960"/>
      <c r="DV114" s="962" t="s">
        <v>122</v>
      </c>
      <c r="DW114" s="963"/>
      <c r="DX114" s="963"/>
      <c r="DY114" s="963"/>
      <c r="DZ114" s="964"/>
    </row>
    <row r="115" spans="1:130" s="218" customFormat="1" ht="26.25" customHeight="1" x14ac:dyDescent="0.15">
      <c r="A115" s="954"/>
      <c r="B115" s="955"/>
      <c r="C115" s="923" t="s">
        <v>431</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v>7543</v>
      </c>
      <c r="AB115" s="938"/>
      <c r="AC115" s="938"/>
      <c r="AD115" s="938"/>
      <c r="AE115" s="939"/>
      <c r="AF115" s="940">
        <v>8539</v>
      </c>
      <c r="AG115" s="938"/>
      <c r="AH115" s="938"/>
      <c r="AI115" s="938"/>
      <c r="AJ115" s="939"/>
      <c r="AK115" s="940">
        <v>68737</v>
      </c>
      <c r="AL115" s="938"/>
      <c r="AM115" s="938"/>
      <c r="AN115" s="938"/>
      <c r="AO115" s="939"/>
      <c r="AP115" s="941">
        <v>2.7</v>
      </c>
      <c r="AQ115" s="942"/>
      <c r="AR115" s="942"/>
      <c r="AS115" s="942"/>
      <c r="AT115" s="943"/>
      <c r="AU115" s="908"/>
      <c r="AV115" s="909"/>
      <c r="AW115" s="909"/>
      <c r="AX115" s="909"/>
      <c r="AY115" s="909"/>
      <c r="AZ115" s="922" t="s">
        <v>432</v>
      </c>
      <c r="BA115" s="923"/>
      <c r="BB115" s="923"/>
      <c r="BC115" s="923"/>
      <c r="BD115" s="923"/>
      <c r="BE115" s="923"/>
      <c r="BF115" s="923"/>
      <c r="BG115" s="923"/>
      <c r="BH115" s="923"/>
      <c r="BI115" s="923"/>
      <c r="BJ115" s="923"/>
      <c r="BK115" s="923"/>
      <c r="BL115" s="923"/>
      <c r="BM115" s="923"/>
      <c r="BN115" s="923"/>
      <c r="BO115" s="923"/>
      <c r="BP115" s="924"/>
      <c r="BQ115" s="925" t="s">
        <v>122</v>
      </c>
      <c r="BR115" s="926"/>
      <c r="BS115" s="926"/>
      <c r="BT115" s="926"/>
      <c r="BU115" s="926"/>
      <c r="BV115" s="926" t="s">
        <v>122</v>
      </c>
      <c r="BW115" s="926"/>
      <c r="BX115" s="926"/>
      <c r="BY115" s="926"/>
      <c r="BZ115" s="926"/>
      <c r="CA115" s="926" t="s">
        <v>122</v>
      </c>
      <c r="CB115" s="926"/>
      <c r="CC115" s="926"/>
      <c r="CD115" s="926"/>
      <c r="CE115" s="926"/>
      <c r="CF115" s="920" t="s">
        <v>122</v>
      </c>
      <c r="CG115" s="921"/>
      <c r="CH115" s="921"/>
      <c r="CI115" s="921"/>
      <c r="CJ115" s="921"/>
      <c r="CK115" s="948"/>
      <c r="CL115" s="949"/>
      <c r="CM115" s="922" t="s">
        <v>433</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122</v>
      </c>
      <c r="DH115" s="959"/>
      <c r="DI115" s="959"/>
      <c r="DJ115" s="959"/>
      <c r="DK115" s="960"/>
      <c r="DL115" s="961" t="s">
        <v>122</v>
      </c>
      <c r="DM115" s="959"/>
      <c r="DN115" s="959"/>
      <c r="DO115" s="959"/>
      <c r="DP115" s="960"/>
      <c r="DQ115" s="961" t="s">
        <v>122</v>
      </c>
      <c r="DR115" s="959"/>
      <c r="DS115" s="959"/>
      <c r="DT115" s="959"/>
      <c r="DU115" s="960"/>
      <c r="DV115" s="962" t="s">
        <v>122</v>
      </c>
      <c r="DW115" s="963"/>
      <c r="DX115" s="963"/>
      <c r="DY115" s="963"/>
      <c r="DZ115" s="964"/>
    </row>
    <row r="116" spans="1:130" s="218" customFormat="1" ht="26.25" customHeight="1" x14ac:dyDescent="0.15">
      <c r="A116" s="956"/>
      <c r="B116" s="957"/>
      <c r="C116" s="965" t="s">
        <v>434</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v>128</v>
      </c>
      <c r="AB116" s="959"/>
      <c r="AC116" s="959"/>
      <c r="AD116" s="959"/>
      <c r="AE116" s="960"/>
      <c r="AF116" s="961">
        <v>144</v>
      </c>
      <c r="AG116" s="959"/>
      <c r="AH116" s="959"/>
      <c r="AI116" s="959"/>
      <c r="AJ116" s="960"/>
      <c r="AK116" s="961">
        <v>99</v>
      </c>
      <c r="AL116" s="959"/>
      <c r="AM116" s="959"/>
      <c r="AN116" s="959"/>
      <c r="AO116" s="960"/>
      <c r="AP116" s="962">
        <v>0</v>
      </c>
      <c r="AQ116" s="963"/>
      <c r="AR116" s="963"/>
      <c r="AS116" s="963"/>
      <c r="AT116" s="964"/>
      <c r="AU116" s="908"/>
      <c r="AV116" s="909"/>
      <c r="AW116" s="909"/>
      <c r="AX116" s="909"/>
      <c r="AY116" s="909"/>
      <c r="AZ116" s="967" t="s">
        <v>435</v>
      </c>
      <c r="BA116" s="968"/>
      <c r="BB116" s="968"/>
      <c r="BC116" s="968"/>
      <c r="BD116" s="968"/>
      <c r="BE116" s="968"/>
      <c r="BF116" s="968"/>
      <c r="BG116" s="968"/>
      <c r="BH116" s="968"/>
      <c r="BI116" s="968"/>
      <c r="BJ116" s="968"/>
      <c r="BK116" s="968"/>
      <c r="BL116" s="968"/>
      <c r="BM116" s="968"/>
      <c r="BN116" s="968"/>
      <c r="BO116" s="968"/>
      <c r="BP116" s="969"/>
      <c r="BQ116" s="925" t="s">
        <v>122</v>
      </c>
      <c r="BR116" s="926"/>
      <c r="BS116" s="926"/>
      <c r="BT116" s="926"/>
      <c r="BU116" s="926"/>
      <c r="BV116" s="926" t="s">
        <v>122</v>
      </c>
      <c r="BW116" s="926"/>
      <c r="BX116" s="926"/>
      <c r="BY116" s="926"/>
      <c r="BZ116" s="926"/>
      <c r="CA116" s="926" t="s">
        <v>122</v>
      </c>
      <c r="CB116" s="926"/>
      <c r="CC116" s="926"/>
      <c r="CD116" s="926"/>
      <c r="CE116" s="926"/>
      <c r="CF116" s="920" t="s">
        <v>122</v>
      </c>
      <c r="CG116" s="921"/>
      <c r="CH116" s="921"/>
      <c r="CI116" s="921"/>
      <c r="CJ116" s="921"/>
      <c r="CK116" s="948"/>
      <c r="CL116" s="949"/>
      <c r="CM116" s="922" t="s">
        <v>436</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122</v>
      </c>
      <c r="DH116" s="959"/>
      <c r="DI116" s="959"/>
      <c r="DJ116" s="959"/>
      <c r="DK116" s="960"/>
      <c r="DL116" s="961" t="s">
        <v>122</v>
      </c>
      <c r="DM116" s="959"/>
      <c r="DN116" s="959"/>
      <c r="DO116" s="959"/>
      <c r="DP116" s="960"/>
      <c r="DQ116" s="961" t="s">
        <v>122</v>
      </c>
      <c r="DR116" s="959"/>
      <c r="DS116" s="959"/>
      <c r="DT116" s="959"/>
      <c r="DU116" s="960"/>
      <c r="DV116" s="962" t="s">
        <v>122</v>
      </c>
      <c r="DW116" s="963"/>
      <c r="DX116" s="963"/>
      <c r="DY116" s="963"/>
      <c r="DZ116" s="964"/>
    </row>
    <row r="117" spans="1:130" s="218" customFormat="1" ht="26.25" customHeight="1" x14ac:dyDescent="0.15">
      <c r="A117" s="912" t="s">
        <v>177</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437</v>
      </c>
      <c r="Z117" s="894"/>
      <c r="AA117" s="978">
        <v>661339</v>
      </c>
      <c r="AB117" s="979"/>
      <c r="AC117" s="979"/>
      <c r="AD117" s="979"/>
      <c r="AE117" s="980"/>
      <c r="AF117" s="981">
        <v>682272</v>
      </c>
      <c r="AG117" s="979"/>
      <c r="AH117" s="979"/>
      <c r="AI117" s="979"/>
      <c r="AJ117" s="980"/>
      <c r="AK117" s="981">
        <v>813913</v>
      </c>
      <c r="AL117" s="979"/>
      <c r="AM117" s="979"/>
      <c r="AN117" s="979"/>
      <c r="AO117" s="980"/>
      <c r="AP117" s="982"/>
      <c r="AQ117" s="983"/>
      <c r="AR117" s="983"/>
      <c r="AS117" s="983"/>
      <c r="AT117" s="984"/>
      <c r="AU117" s="908"/>
      <c r="AV117" s="909"/>
      <c r="AW117" s="909"/>
      <c r="AX117" s="909"/>
      <c r="AY117" s="909"/>
      <c r="AZ117" s="974" t="s">
        <v>438</v>
      </c>
      <c r="BA117" s="975"/>
      <c r="BB117" s="975"/>
      <c r="BC117" s="975"/>
      <c r="BD117" s="975"/>
      <c r="BE117" s="975"/>
      <c r="BF117" s="975"/>
      <c r="BG117" s="975"/>
      <c r="BH117" s="975"/>
      <c r="BI117" s="975"/>
      <c r="BJ117" s="975"/>
      <c r="BK117" s="975"/>
      <c r="BL117" s="975"/>
      <c r="BM117" s="975"/>
      <c r="BN117" s="975"/>
      <c r="BO117" s="975"/>
      <c r="BP117" s="976"/>
      <c r="BQ117" s="925" t="s">
        <v>122</v>
      </c>
      <c r="BR117" s="926"/>
      <c r="BS117" s="926"/>
      <c r="BT117" s="926"/>
      <c r="BU117" s="926"/>
      <c r="BV117" s="926" t="s">
        <v>122</v>
      </c>
      <c r="BW117" s="926"/>
      <c r="BX117" s="926"/>
      <c r="BY117" s="926"/>
      <c r="BZ117" s="926"/>
      <c r="CA117" s="926" t="s">
        <v>122</v>
      </c>
      <c r="CB117" s="926"/>
      <c r="CC117" s="926"/>
      <c r="CD117" s="926"/>
      <c r="CE117" s="926"/>
      <c r="CF117" s="920" t="s">
        <v>122</v>
      </c>
      <c r="CG117" s="921"/>
      <c r="CH117" s="921"/>
      <c r="CI117" s="921"/>
      <c r="CJ117" s="921"/>
      <c r="CK117" s="948"/>
      <c r="CL117" s="949"/>
      <c r="CM117" s="922" t="s">
        <v>439</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122</v>
      </c>
      <c r="DH117" s="959"/>
      <c r="DI117" s="959"/>
      <c r="DJ117" s="959"/>
      <c r="DK117" s="960"/>
      <c r="DL117" s="961" t="s">
        <v>122</v>
      </c>
      <c r="DM117" s="959"/>
      <c r="DN117" s="959"/>
      <c r="DO117" s="959"/>
      <c r="DP117" s="960"/>
      <c r="DQ117" s="961" t="s">
        <v>122</v>
      </c>
      <c r="DR117" s="959"/>
      <c r="DS117" s="959"/>
      <c r="DT117" s="959"/>
      <c r="DU117" s="960"/>
      <c r="DV117" s="962" t="s">
        <v>122</v>
      </c>
      <c r="DW117" s="963"/>
      <c r="DX117" s="963"/>
      <c r="DY117" s="963"/>
      <c r="DZ117" s="964"/>
    </row>
    <row r="118" spans="1:130" s="218" customFormat="1" ht="26.25" customHeight="1" x14ac:dyDescent="0.15">
      <c r="A118" s="912" t="s">
        <v>413</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410</v>
      </c>
      <c r="AB118" s="893"/>
      <c r="AC118" s="893"/>
      <c r="AD118" s="893"/>
      <c r="AE118" s="894"/>
      <c r="AF118" s="892" t="s">
        <v>411</v>
      </c>
      <c r="AG118" s="893"/>
      <c r="AH118" s="893"/>
      <c r="AI118" s="893"/>
      <c r="AJ118" s="894"/>
      <c r="AK118" s="892" t="s">
        <v>294</v>
      </c>
      <c r="AL118" s="893"/>
      <c r="AM118" s="893"/>
      <c r="AN118" s="893"/>
      <c r="AO118" s="894"/>
      <c r="AP118" s="970" t="s">
        <v>412</v>
      </c>
      <c r="AQ118" s="971"/>
      <c r="AR118" s="971"/>
      <c r="AS118" s="971"/>
      <c r="AT118" s="972"/>
      <c r="AU118" s="908"/>
      <c r="AV118" s="909"/>
      <c r="AW118" s="909"/>
      <c r="AX118" s="909"/>
      <c r="AY118" s="909"/>
      <c r="AZ118" s="973" t="s">
        <v>440</v>
      </c>
      <c r="BA118" s="965"/>
      <c r="BB118" s="965"/>
      <c r="BC118" s="965"/>
      <c r="BD118" s="965"/>
      <c r="BE118" s="965"/>
      <c r="BF118" s="965"/>
      <c r="BG118" s="965"/>
      <c r="BH118" s="965"/>
      <c r="BI118" s="965"/>
      <c r="BJ118" s="965"/>
      <c r="BK118" s="965"/>
      <c r="BL118" s="965"/>
      <c r="BM118" s="965"/>
      <c r="BN118" s="965"/>
      <c r="BO118" s="965"/>
      <c r="BP118" s="966"/>
      <c r="BQ118" s="999" t="s">
        <v>122</v>
      </c>
      <c r="BR118" s="1000"/>
      <c r="BS118" s="1000"/>
      <c r="BT118" s="1000"/>
      <c r="BU118" s="1000"/>
      <c r="BV118" s="1000" t="s">
        <v>122</v>
      </c>
      <c r="BW118" s="1000"/>
      <c r="BX118" s="1000"/>
      <c r="BY118" s="1000"/>
      <c r="BZ118" s="1000"/>
      <c r="CA118" s="1000" t="s">
        <v>122</v>
      </c>
      <c r="CB118" s="1000"/>
      <c r="CC118" s="1000"/>
      <c r="CD118" s="1000"/>
      <c r="CE118" s="1000"/>
      <c r="CF118" s="920" t="s">
        <v>122</v>
      </c>
      <c r="CG118" s="921"/>
      <c r="CH118" s="921"/>
      <c r="CI118" s="921"/>
      <c r="CJ118" s="921"/>
      <c r="CK118" s="948"/>
      <c r="CL118" s="949"/>
      <c r="CM118" s="922" t="s">
        <v>441</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122</v>
      </c>
      <c r="DH118" s="959"/>
      <c r="DI118" s="959"/>
      <c r="DJ118" s="959"/>
      <c r="DK118" s="960"/>
      <c r="DL118" s="961" t="s">
        <v>122</v>
      </c>
      <c r="DM118" s="959"/>
      <c r="DN118" s="959"/>
      <c r="DO118" s="959"/>
      <c r="DP118" s="960"/>
      <c r="DQ118" s="961" t="s">
        <v>122</v>
      </c>
      <c r="DR118" s="959"/>
      <c r="DS118" s="959"/>
      <c r="DT118" s="959"/>
      <c r="DU118" s="960"/>
      <c r="DV118" s="962" t="s">
        <v>122</v>
      </c>
      <c r="DW118" s="963"/>
      <c r="DX118" s="963"/>
      <c r="DY118" s="963"/>
      <c r="DZ118" s="964"/>
    </row>
    <row r="119" spans="1:130" s="218" customFormat="1" ht="26.25" customHeight="1" x14ac:dyDescent="0.15">
      <c r="A119" s="1056" t="s">
        <v>416</v>
      </c>
      <c r="B119" s="947"/>
      <c r="C119" s="929" t="s">
        <v>417</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122</v>
      </c>
      <c r="AB119" s="900"/>
      <c r="AC119" s="900"/>
      <c r="AD119" s="900"/>
      <c r="AE119" s="901"/>
      <c r="AF119" s="902" t="s">
        <v>122</v>
      </c>
      <c r="AG119" s="900"/>
      <c r="AH119" s="900"/>
      <c r="AI119" s="900"/>
      <c r="AJ119" s="901"/>
      <c r="AK119" s="902" t="s">
        <v>122</v>
      </c>
      <c r="AL119" s="900"/>
      <c r="AM119" s="900"/>
      <c r="AN119" s="900"/>
      <c r="AO119" s="901"/>
      <c r="AP119" s="903" t="s">
        <v>122</v>
      </c>
      <c r="AQ119" s="904"/>
      <c r="AR119" s="904"/>
      <c r="AS119" s="904"/>
      <c r="AT119" s="905"/>
      <c r="AU119" s="910"/>
      <c r="AV119" s="911"/>
      <c r="AW119" s="911"/>
      <c r="AX119" s="911"/>
      <c r="AY119" s="911"/>
      <c r="AZ119" s="239" t="s">
        <v>177</v>
      </c>
      <c r="BA119" s="239"/>
      <c r="BB119" s="239"/>
      <c r="BC119" s="239"/>
      <c r="BD119" s="239"/>
      <c r="BE119" s="239"/>
      <c r="BF119" s="239"/>
      <c r="BG119" s="239"/>
      <c r="BH119" s="239"/>
      <c r="BI119" s="239"/>
      <c r="BJ119" s="239"/>
      <c r="BK119" s="239"/>
      <c r="BL119" s="239"/>
      <c r="BM119" s="239"/>
      <c r="BN119" s="239"/>
      <c r="BO119" s="977" t="s">
        <v>442</v>
      </c>
      <c r="BP119" s="1005"/>
      <c r="BQ119" s="999">
        <v>7479863</v>
      </c>
      <c r="BR119" s="1000"/>
      <c r="BS119" s="1000"/>
      <c r="BT119" s="1000"/>
      <c r="BU119" s="1000"/>
      <c r="BV119" s="1000">
        <v>7384889</v>
      </c>
      <c r="BW119" s="1000"/>
      <c r="BX119" s="1000"/>
      <c r="BY119" s="1000"/>
      <c r="BZ119" s="1000"/>
      <c r="CA119" s="1000">
        <v>7274943</v>
      </c>
      <c r="CB119" s="1000"/>
      <c r="CC119" s="1000"/>
      <c r="CD119" s="1000"/>
      <c r="CE119" s="1000"/>
      <c r="CF119" s="1001"/>
      <c r="CG119" s="1002"/>
      <c r="CH119" s="1002"/>
      <c r="CI119" s="1002"/>
      <c r="CJ119" s="1003"/>
      <c r="CK119" s="950"/>
      <c r="CL119" s="951"/>
      <c r="CM119" s="973" t="s">
        <v>443</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122</v>
      </c>
      <c r="DH119" s="986"/>
      <c r="DI119" s="986"/>
      <c r="DJ119" s="986"/>
      <c r="DK119" s="987"/>
      <c r="DL119" s="985" t="s">
        <v>122</v>
      </c>
      <c r="DM119" s="986"/>
      <c r="DN119" s="986"/>
      <c r="DO119" s="986"/>
      <c r="DP119" s="987"/>
      <c r="DQ119" s="985" t="s">
        <v>122</v>
      </c>
      <c r="DR119" s="986"/>
      <c r="DS119" s="986"/>
      <c r="DT119" s="986"/>
      <c r="DU119" s="987"/>
      <c r="DV119" s="988" t="s">
        <v>122</v>
      </c>
      <c r="DW119" s="989"/>
      <c r="DX119" s="989"/>
      <c r="DY119" s="989"/>
      <c r="DZ119" s="990"/>
    </row>
    <row r="120" spans="1:130" s="218" customFormat="1" ht="26.25" customHeight="1" x14ac:dyDescent="0.15">
      <c r="A120" s="1057"/>
      <c r="B120" s="949"/>
      <c r="C120" s="922" t="s">
        <v>420</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122</v>
      </c>
      <c r="AB120" s="959"/>
      <c r="AC120" s="959"/>
      <c r="AD120" s="959"/>
      <c r="AE120" s="960"/>
      <c r="AF120" s="961" t="s">
        <v>122</v>
      </c>
      <c r="AG120" s="959"/>
      <c r="AH120" s="959"/>
      <c r="AI120" s="959"/>
      <c r="AJ120" s="960"/>
      <c r="AK120" s="961" t="s">
        <v>122</v>
      </c>
      <c r="AL120" s="959"/>
      <c r="AM120" s="959"/>
      <c r="AN120" s="959"/>
      <c r="AO120" s="960"/>
      <c r="AP120" s="962" t="s">
        <v>122</v>
      </c>
      <c r="AQ120" s="963"/>
      <c r="AR120" s="963"/>
      <c r="AS120" s="963"/>
      <c r="AT120" s="964"/>
      <c r="AU120" s="991" t="s">
        <v>444</v>
      </c>
      <c r="AV120" s="992"/>
      <c r="AW120" s="992"/>
      <c r="AX120" s="992"/>
      <c r="AY120" s="993"/>
      <c r="AZ120" s="929" t="s">
        <v>445</v>
      </c>
      <c r="BA120" s="897"/>
      <c r="BB120" s="897"/>
      <c r="BC120" s="897"/>
      <c r="BD120" s="897"/>
      <c r="BE120" s="897"/>
      <c r="BF120" s="897"/>
      <c r="BG120" s="897"/>
      <c r="BH120" s="897"/>
      <c r="BI120" s="897"/>
      <c r="BJ120" s="897"/>
      <c r="BK120" s="897"/>
      <c r="BL120" s="897"/>
      <c r="BM120" s="897"/>
      <c r="BN120" s="897"/>
      <c r="BO120" s="897"/>
      <c r="BP120" s="898"/>
      <c r="BQ120" s="930">
        <v>2377293</v>
      </c>
      <c r="BR120" s="931"/>
      <c r="BS120" s="931"/>
      <c r="BT120" s="931"/>
      <c r="BU120" s="931"/>
      <c r="BV120" s="931">
        <v>2492777</v>
      </c>
      <c r="BW120" s="931"/>
      <c r="BX120" s="931"/>
      <c r="BY120" s="931"/>
      <c r="BZ120" s="931"/>
      <c r="CA120" s="931">
        <v>2296110</v>
      </c>
      <c r="CB120" s="931"/>
      <c r="CC120" s="931"/>
      <c r="CD120" s="931"/>
      <c r="CE120" s="931"/>
      <c r="CF120" s="944">
        <v>90.7</v>
      </c>
      <c r="CG120" s="945"/>
      <c r="CH120" s="945"/>
      <c r="CI120" s="945"/>
      <c r="CJ120" s="945"/>
      <c r="CK120" s="1006" t="s">
        <v>446</v>
      </c>
      <c r="CL120" s="1007"/>
      <c r="CM120" s="1007"/>
      <c r="CN120" s="1007"/>
      <c r="CO120" s="1008"/>
      <c r="CP120" s="1014" t="s">
        <v>394</v>
      </c>
      <c r="CQ120" s="1015"/>
      <c r="CR120" s="1015"/>
      <c r="CS120" s="1015"/>
      <c r="CT120" s="1015"/>
      <c r="CU120" s="1015"/>
      <c r="CV120" s="1015"/>
      <c r="CW120" s="1015"/>
      <c r="CX120" s="1015"/>
      <c r="CY120" s="1015"/>
      <c r="CZ120" s="1015"/>
      <c r="DA120" s="1015"/>
      <c r="DB120" s="1015"/>
      <c r="DC120" s="1015"/>
      <c r="DD120" s="1015"/>
      <c r="DE120" s="1015"/>
      <c r="DF120" s="1016"/>
      <c r="DG120" s="930">
        <v>570641</v>
      </c>
      <c r="DH120" s="931"/>
      <c r="DI120" s="931"/>
      <c r="DJ120" s="931"/>
      <c r="DK120" s="931"/>
      <c r="DL120" s="931">
        <v>648520</v>
      </c>
      <c r="DM120" s="931"/>
      <c r="DN120" s="931"/>
      <c r="DO120" s="931"/>
      <c r="DP120" s="931"/>
      <c r="DQ120" s="931">
        <v>816878</v>
      </c>
      <c r="DR120" s="931"/>
      <c r="DS120" s="931"/>
      <c r="DT120" s="931"/>
      <c r="DU120" s="931"/>
      <c r="DV120" s="932">
        <v>32.299999999999997</v>
      </c>
      <c r="DW120" s="932"/>
      <c r="DX120" s="932"/>
      <c r="DY120" s="932"/>
      <c r="DZ120" s="933"/>
    </row>
    <row r="121" spans="1:130" s="218" customFormat="1" ht="26.25" customHeight="1" x14ac:dyDescent="0.15">
      <c r="A121" s="1057"/>
      <c r="B121" s="949"/>
      <c r="C121" s="974" t="s">
        <v>447</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122</v>
      </c>
      <c r="AB121" s="959"/>
      <c r="AC121" s="959"/>
      <c r="AD121" s="959"/>
      <c r="AE121" s="960"/>
      <c r="AF121" s="961" t="s">
        <v>122</v>
      </c>
      <c r="AG121" s="959"/>
      <c r="AH121" s="959"/>
      <c r="AI121" s="959"/>
      <c r="AJ121" s="960"/>
      <c r="AK121" s="961" t="s">
        <v>122</v>
      </c>
      <c r="AL121" s="959"/>
      <c r="AM121" s="959"/>
      <c r="AN121" s="959"/>
      <c r="AO121" s="960"/>
      <c r="AP121" s="962" t="s">
        <v>122</v>
      </c>
      <c r="AQ121" s="963"/>
      <c r="AR121" s="963"/>
      <c r="AS121" s="963"/>
      <c r="AT121" s="964"/>
      <c r="AU121" s="994"/>
      <c r="AV121" s="995"/>
      <c r="AW121" s="995"/>
      <c r="AX121" s="995"/>
      <c r="AY121" s="996"/>
      <c r="AZ121" s="922" t="s">
        <v>448</v>
      </c>
      <c r="BA121" s="923"/>
      <c r="BB121" s="923"/>
      <c r="BC121" s="923"/>
      <c r="BD121" s="923"/>
      <c r="BE121" s="923"/>
      <c r="BF121" s="923"/>
      <c r="BG121" s="923"/>
      <c r="BH121" s="923"/>
      <c r="BI121" s="923"/>
      <c r="BJ121" s="923"/>
      <c r="BK121" s="923"/>
      <c r="BL121" s="923"/>
      <c r="BM121" s="923"/>
      <c r="BN121" s="923"/>
      <c r="BO121" s="923"/>
      <c r="BP121" s="924"/>
      <c r="BQ121" s="925">
        <v>185129</v>
      </c>
      <c r="BR121" s="926"/>
      <c r="BS121" s="926"/>
      <c r="BT121" s="926"/>
      <c r="BU121" s="926"/>
      <c r="BV121" s="926">
        <v>133364</v>
      </c>
      <c r="BW121" s="926"/>
      <c r="BX121" s="926"/>
      <c r="BY121" s="926"/>
      <c r="BZ121" s="926"/>
      <c r="CA121" s="926">
        <v>169433</v>
      </c>
      <c r="CB121" s="926"/>
      <c r="CC121" s="926"/>
      <c r="CD121" s="926"/>
      <c r="CE121" s="926"/>
      <c r="CF121" s="920">
        <v>6.7</v>
      </c>
      <c r="CG121" s="921"/>
      <c r="CH121" s="921"/>
      <c r="CI121" s="921"/>
      <c r="CJ121" s="921"/>
      <c r="CK121" s="1009"/>
      <c r="CL121" s="1010"/>
      <c r="CM121" s="1010"/>
      <c r="CN121" s="1010"/>
      <c r="CO121" s="1011"/>
      <c r="CP121" s="1019" t="s">
        <v>391</v>
      </c>
      <c r="CQ121" s="1020"/>
      <c r="CR121" s="1020"/>
      <c r="CS121" s="1020"/>
      <c r="CT121" s="1020"/>
      <c r="CU121" s="1020"/>
      <c r="CV121" s="1020"/>
      <c r="CW121" s="1020"/>
      <c r="CX121" s="1020"/>
      <c r="CY121" s="1020"/>
      <c r="CZ121" s="1020"/>
      <c r="DA121" s="1020"/>
      <c r="DB121" s="1020"/>
      <c r="DC121" s="1020"/>
      <c r="DD121" s="1020"/>
      <c r="DE121" s="1020"/>
      <c r="DF121" s="1021"/>
      <c r="DG121" s="925">
        <v>133355</v>
      </c>
      <c r="DH121" s="926"/>
      <c r="DI121" s="926"/>
      <c r="DJ121" s="926"/>
      <c r="DK121" s="926"/>
      <c r="DL121" s="926">
        <v>109848</v>
      </c>
      <c r="DM121" s="926"/>
      <c r="DN121" s="926"/>
      <c r="DO121" s="926"/>
      <c r="DP121" s="926"/>
      <c r="DQ121" s="926">
        <v>98929</v>
      </c>
      <c r="DR121" s="926"/>
      <c r="DS121" s="926"/>
      <c r="DT121" s="926"/>
      <c r="DU121" s="926"/>
      <c r="DV121" s="927">
        <v>3.9</v>
      </c>
      <c r="DW121" s="927"/>
      <c r="DX121" s="927"/>
      <c r="DY121" s="927"/>
      <c r="DZ121" s="928"/>
    </row>
    <row r="122" spans="1:130" s="218" customFormat="1" ht="26.25" customHeight="1" x14ac:dyDescent="0.15">
      <c r="A122" s="1057"/>
      <c r="B122" s="949"/>
      <c r="C122" s="922" t="s">
        <v>430</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122</v>
      </c>
      <c r="AB122" s="959"/>
      <c r="AC122" s="959"/>
      <c r="AD122" s="959"/>
      <c r="AE122" s="960"/>
      <c r="AF122" s="961" t="s">
        <v>122</v>
      </c>
      <c r="AG122" s="959"/>
      <c r="AH122" s="959"/>
      <c r="AI122" s="959"/>
      <c r="AJ122" s="960"/>
      <c r="AK122" s="961" t="s">
        <v>122</v>
      </c>
      <c r="AL122" s="959"/>
      <c r="AM122" s="959"/>
      <c r="AN122" s="959"/>
      <c r="AO122" s="960"/>
      <c r="AP122" s="962" t="s">
        <v>122</v>
      </c>
      <c r="AQ122" s="963"/>
      <c r="AR122" s="963"/>
      <c r="AS122" s="963"/>
      <c r="AT122" s="964"/>
      <c r="AU122" s="994"/>
      <c r="AV122" s="995"/>
      <c r="AW122" s="995"/>
      <c r="AX122" s="995"/>
      <c r="AY122" s="996"/>
      <c r="AZ122" s="973" t="s">
        <v>449</v>
      </c>
      <c r="BA122" s="965"/>
      <c r="BB122" s="965"/>
      <c r="BC122" s="965"/>
      <c r="BD122" s="965"/>
      <c r="BE122" s="965"/>
      <c r="BF122" s="965"/>
      <c r="BG122" s="965"/>
      <c r="BH122" s="965"/>
      <c r="BI122" s="965"/>
      <c r="BJ122" s="965"/>
      <c r="BK122" s="965"/>
      <c r="BL122" s="965"/>
      <c r="BM122" s="965"/>
      <c r="BN122" s="965"/>
      <c r="BO122" s="965"/>
      <c r="BP122" s="966"/>
      <c r="BQ122" s="999">
        <v>4609448</v>
      </c>
      <c r="BR122" s="1000"/>
      <c r="BS122" s="1000"/>
      <c r="BT122" s="1000"/>
      <c r="BU122" s="1000"/>
      <c r="BV122" s="1000">
        <v>4633122</v>
      </c>
      <c r="BW122" s="1000"/>
      <c r="BX122" s="1000"/>
      <c r="BY122" s="1000"/>
      <c r="BZ122" s="1000"/>
      <c r="CA122" s="1000">
        <v>4490648</v>
      </c>
      <c r="CB122" s="1000"/>
      <c r="CC122" s="1000"/>
      <c r="CD122" s="1000"/>
      <c r="CE122" s="1000"/>
      <c r="CF122" s="1017">
        <v>177.4</v>
      </c>
      <c r="CG122" s="1018"/>
      <c r="CH122" s="1018"/>
      <c r="CI122" s="1018"/>
      <c r="CJ122" s="1018"/>
      <c r="CK122" s="1009"/>
      <c r="CL122" s="1010"/>
      <c r="CM122" s="1010"/>
      <c r="CN122" s="1010"/>
      <c r="CO122" s="1011"/>
      <c r="CP122" s="1019" t="s">
        <v>392</v>
      </c>
      <c r="CQ122" s="1020"/>
      <c r="CR122" s="1020"/>
      <c r="CS122" s="1020"/>
      <c r="CT122" s="1020"/>
      <c r="CU122" s="1020"/>
      <c r="CV122" s="1020"/>
      <c r="CW122" s="1020"/>
      <c r="CX122" s="1020"/>
      <c r="CY122" s="1020"/>
      <c r="CZ122" s="1020"/>
      <c r="DA122" s="1020"/>
      <c r="DB122" s="1020"/>
      <c r="DC122" s="1020"/>
      <c r="DD122" s="1020"/>
      <c r="DE122" s="1020"/>
      <c r="DF122" s="1021"/>
      <c r="DG122" s="925">
        <v>43808</v>
      </c>
      <c r="DH122" s="926"/>
      <c r="DI122" s="926"/>
      <c r="DJ122" s="926"/>
      <c r="DK122" s="926"/>
      <c r="DL122" s="926">
        <v>48305</v>
      </c>
      <c r="DM122" s="926"/>
      <c r="DN122" s="926"/>
      <c r="DO122" s="926"/>
      <c r="DP122" s="926"/>
      <c r="DQ122" s="926">
        <v>40954</v>
      </c>
      <c r="DR122" s="926"/>
      <c r="DS122" s="926"/>
      <c r="DT122" s="926"/>
      <c r="DU122" s="926"/>
      <c r="DV122" s="927">
        <v>1.6</v>
      </c>
      <c r="DW122" s="927"/>
      <c r="DX122" s="927"/>
      <c r="DY122" s="927"/>
      <c r="DZ122" s="928"/>
    </row>
    <row r="123" spans="1:130" s="218" customFormat="1" ht="26.25" customHeight="1" x14ac:dyDescent="0.15">
      <c r="A123" s="1057"/>
      <c r="B123" s="949"/>
      <c r="C123" s="922" t="s">
        <v>436</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122</v>
      </c>
      <c r="AB123" s="959"/>
      <c r="AC123" s="959"/>
      <c r="AD123" s="959"/>
      <c r="AE123" s="960"/>
      <c r="AF123" s="961" t="s">
        <v>122</v>
      </c>
      <c r="AG123" s="959"/>
      <c r="AH123" s="959"/>
      <c r="AI123" s="959"/>
      <c r="AJ123" s="960"/>
      <c r="AK123" s="961" t="s">
        <v>122</v>
      </c>
      <c r="AL123" s="959"/>
      <c r="AM123" s="959"/>
      <c r="AN123" s="959"/>
      <c r="AO123" s="960"/>
      <c r="AP123" s="962" t="s">
        <v>122</v>
      </c>
      <c r="AQ123" s="963"/>
      <c r="AR123" s="963"/>
      <c r="AS123" s="963"/>
      <c r="AT123" s="964"/>
      <c r="AU123" s="997"/>
      <c r="AV123" s="998"/>
      <c r="AW123" s="998"/>
      <c r="AX123" s="998"/>
      <c r="AY123" s="998"/>
      <c r="AZ123" s="239" t="s">
        <v>177</v>
      </c>
      <c r="BA123" s="239"/>
      <c r="BB123" s="239"/>
      <c r="BC123" s="239"/>
      <c r="BD123" s="239"/>
      <c r="BE123" s="239"/>
      <c r="BF123" s="239"/>
      <c r="BG123" s="239"/>
      <c r="BH123" s="239"/>
      <c r="BI123" s="239"/>
      <c r="BJ123" s="239"/>
      <c r="BK123" s="239"/>
      <c r="BL123" s="239"/>
      <c r="BM123" s="239"/>
      <c r="BN123" s="239"/>
      <c r="BO123" s="977" t="s">
        <v>450</v>
      </c>
      <c r="BP123" s="1005"/>
      <c r="BQ123" s="1063">
        <v>7171870</v>
      </c>
      <c r="BR123" s="1064"/>
      <c r="BS123" s="1064"/>
      <c r="BT123" s="1064"/>
      <c r="BU123" s="1064"/>
      <c r="BV123" s="1064">
        <v>7259263</v>
      </c>
      <c r="BW123" s="1064"/>
      <c r="BX123" s="1064"/>
      <c r="BY123" s="1064"/>
      <c r="BZ123" s="1064"/>
      <c r="CA123" s="1064">
        <v>6956191</v>
      </c>
      <c r="CB123" s="1064"/>
      <c r="CC123" s="1064"/>
      <c r="CD123" s="1064"/>
      <c r="CE123" s="1064"/>
      <c r="CF123" s="1001"/>
      <c r="CG123" s="1002"/>
      <c r="CH123" s="1002"/>
      <c r="CI123" s="1002"/>
      <c r="CJ123" s="1003"/>
      <c r="CK123" s="1009"/>
      <c r="CL123" s="1010"/>
      <c r="CM123" s="1010"/>
      <c r="CN123" s="1010"/>
      <c r="CO123" s="1011"/>
      <c r="CP123" s="1019" t="s">
        <v>395</v>
      </c>
      <c r="CQ123" s="1020"/>
      <c r="CR123" s="1020"/>
      <c r="CS123" s="1020"/>
      <c r="CT123" s="1020"/>
      <c r="CU123" s="1020"/>
      <c r="CV123" s="1020"/>
      <c r="CW123" s="1020"/>
      <c r="CX123" s="1020"/>
      <c r="CY123" s="1020"/>
      <c r="CZ123" s="1020"/>
      <c r="DA123" s="1020"/>
      <c r="DB123" s="1020"/>
      <c r="DC123" s="1020"/>
      <c r="DD123" s="1020"/>
      <c r="DE123" s="1020"/>
      <c r="DF123" s="1021"/>
      <c r="DG123" s="958" t="s">
        <v>122</v>
      </c>
      <c r="DH123" s="959"/>
      <c r="DI123" s="959"/>
      <c r="DJ123" s="959"/>
      <c r="DK123" s="960"/>
      <c r="DL123" s="961" t="s">
        <v>122</v>
      </c>
      <c r="DM123" s="959"/>
      <c r="DN123" s="959"/>
      <c r="DO123" s="959"/>
      <c r="DP123" s="960"/>
      <c r="DQ123" s="961">
        <v>12082</v>
      </c>
      <c r="DR123" s="959"/>
      <c r="DS123" s="959"/>
      <c r="DT123" s="959"/>
      <c r="DU123" s="960"/>
      <c r="DV123" s="962">
        <v>0.5</v>
      </c>
      <c r="DW123" s="963"/>
      <c r="DX123" s="963"/>
      <c r="DY123" s="963"/>
      <c r="DZ123" s="964"/>
    </row>
    <row r="124" spans="1:130" s="218" customFormat="1" ht="26.25" customHeight="1" thickBot="1" x14ac:dyDescent="0.2">
      <c r="A124" s="1057"/>
      <c r="B124" s="949"/>
      <c r="C124" s="922" t="s">
        <v>439</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122</v>
      </c>
      <c r="AB124" s="959"/>
      <c r="AC124" s="959"/>
      <c r="AD124" s="959"/>
      <c r="AE124" s="960"/>
      <c r="AF124" s="961" t="s">
        <v>122</v>
      </c>
      <c r="AG124" s="959"/>
      <c r="AH124" s="959"/>
      <c r="AI124" s="959"/>
      <c r="AJ124" s="960"/>
      <c r="AK124" s="961" t="s">
        <v>122</v>
      </c>
      <c r="AL124" s="959"/>
      <c r="AM124" s="959"/>
      <c r="AN124" s="959"/>
      <c r="AO124" s="960"/>
      <c r="AP124" s="962" t="s">
        <v>122</v>
      </c>
      <c r="AQ124" s="963"/>
      <c r="AR124" s="963"/>
      <c r="AS124" s="963"/>
      <c r="AT124" s="964"/>
      <c r="AU124" s="1059" t="s">
        <v>451</v>
      </c>
      <c r="AV124" s="1060"/>
      <c r="AW124" s="1060"/>
      <c r="AX124" s="1060"/>
      <c r="AY124" s="1060"/>
      <c r="AZ124" s="1060"/>
      <c r="BA124" s="1060"/>
      <c r="BB124" s="1060"/>
      <c r="BC124" s="1060"/>
      <c r="BD124" s="1060"/>
      <c r="BE124" s="1060"/>
      <c r="BF124" s="1060"/>
      <c r="BG124" s="1060"/>
      <c r="BH124" s="1060"/>
      <c r="BI124" s="1060"/>
      <c r="BJ124" s="1060"/>
      <c r="BK124" s="1060"/>
      <c r="BL124" s="1060"/>
      <c r="BM124" s="1060"/>
      <c r="BN124" s="1060"/>
      <c r="BO124" s="1060"/>
      <c r="BP124" s="1061"/>
      <c r="BQ124" s="1062">
        <v>12.5</v>
      </c>
      <c r="BR124" s="1027"/>
      <c r="BS124" s="1027"/>
      <c r="BT124" s="1027"/>
      <c r="BU124" s="1027"/>
      <c r="BV124" s="1027">
        <v>5.0999999999999996</v>
      </c>
      <c r="BW124" s="1027"/>
      <c r="BX124" s="1027"/>
      <c r="BY124" s="1027"/>
      <c r="BZ124" s="1027"/>
      <c r="CA124" s="1027">
        <v>12.5</v>
      </c>
      <c r="CB124" s="1027"/>
      <c r="CC124" s="1027"/>
      <c r="CD124" s="1027"/>
      <c r="CE124" s="1027"/>
      <c r="CF124" s="1028"/>
      <c r="CG124" s="1029"/>
      <c r="CH124" s="1029"/>
      <c r="CI124" s="1029"/>
      <c r="CJ124" s="1030"/>
      <c r="CK124" s="1012"/>
      <c r="CL124" s="1012"/>
      <c r="CM124" s="1012"/>
      <c r="CN124" s="1012"/>
      <c r="CO124" s="1013"/>
      <c r="CP124" s="1019" t="s">
        <v>452</v>
      </c>
      <c r="CQ124" s="1020"/>
      <c r="CR124" s="1020"/>
      <c r="CS124" s="1020"/>
      <c r="CT124" s="1020"/>
      <c r="CU124" s="1020"/>
      <c r="CV124" s="1020"/>
      <c r="CW124" s="1020"/>
      <c r="CX124" s="1020"/>
      <c r="CY124" s="1020"/>
      <c r="CZ124" s="1020"/>
      <c r="DA124" s="1020"/>
      <c r="DB124" s="1020"/>
      <c r="DC124" s="1020"/>
      <c r="DD124" s="1020"/>
      <c r="DE124" s="1020"/>
      <c r="DF124" s="1021"/>
      <c r="DG124" s="1004">
        <v>4</v>
      </c>
      <c r="DH124" s="986"/>
      <c r="DI124" s="986"/>
      <c r="DJ124" s="986"/>
      <c r="DK124" s="987"/>
      <c r="DL124" s="985">
        <v>6313</v>
      </c>
      <c r="DM124" s="986"/>
      <c r="DN124" s="986"/>
      <c r="DO124" s="986"/>
      <c r="DP124" s="987"/>
      <c r="DQ124" s="985" t="s">
        <v>122</v>
      </c>
      <c r="DR124" s="986"/>
      <c r="DS124" s="986"/>
      <c r="DT124" s="986"/>
      <c r="DU124" s="987"/>
      <c r="DV124" s="988" t="s">
        <v>122</v>
      </c>
      <c r="DW124" s="989"/>
      <c r="DX124" s="989"/>
      <c r="DY124" s="989"/>
      <c r="DZ124" s="990"/>
    </row>
    <row r="125" spans="1:130" s="218" customFormat="1" ht="26.25" customHeight="1" x14ac:dyDescent="0.15">
      <c r="A125" s="1057"/>
      <c r="B125" s="949"/>
      <c r="C125" s="922" t="s">
        <v>441</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122</v>
      </c>
      <c r="AB125" s="959"/>
      <c r="AC125" s="959"/>
      <c r="AD125" s="959"/>
      <c r="AE125" s="960"/>
      <c r="AF125" s="961" t="s">
        <v>122</v>
      </c>
      <c r="AG125" s="959"/>
      <c r="AH125" s="959"/>
      <c r="AI125" s="959"/>
      <c r="AJ125" s="960"/>
      <c r="AK125" s="961" t="s">
        <v>122</v>
      </c>
      <c r="AL125" s="959"/>
      <c r="AM125" s="959"/>
      <c r="AN125" s="959"/>
      <c r="AO125" s="960"/>
      <c r="AP125" s="962" t="s">
        <v>122</v>
      </c>
      <c r="AQ125" s="963"/>
      <c r="AR125" s="963"/>
      <c r="AS125" s="963"/>
      <c r="AT125" s="964"/>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2" t="s">
        <v>453</v>
      </c>
      <c r="CL125" s="1007"/>
      <c r="CM125" s="1007"/>
      <c r="CN125" s="1007"/>
      <c r="CO125" s="1008"/>
      <c r="CP125" s="929" t="s">
        <v>454</v>
      </c>
      <c r="CQ125" s="897"/>
      <c r="CR125" s="897"/>
      <c r="CS125" s="897"/>
      <c r="CT125" s="897"/>
      <c r="CU125" s="897"/>
      <c r="CV125" s="897"/>
      <c r="CW125" s="897"/>
      <c r="CX125" s="897"/>
      <c r="CY125" s="897"/>
      <c r="CZ125" s="897"/>
      <c r="DA125" s="897"/>
      <c r="DB125" s="897"/>
      <c r="DC125" s="897"/>
      <c r="DD125" s="897"/>
      <c r="DE125" s="897"/>
      <c r="DF125" s="898"/>
      <c r="DG125" s="930" t="s">
        <v>122</v>
      </c>
      <c r="DH125" s="931"/>
      <c r="DI125" s="931"/>
      <c r="DJ125" s="931"/>
      <c r="DK125" s="931"/>
      <c r="DL125" s="931" t="s">
        <v>122</v>
      </c>
      <c r="DM125" s="931"/>
      <c r="DN125" s="931"/>
      <c r="DO125" s="931"/>
      <c r="DP125" s="931"/>
      <c r="DQ125" s="931" t="s">
        <v>122</v>
      </c>
      <c r="DR125" s="931"/>
      <c r="DS125" s="931"/>
      <c r="DT125" s="931"/>
      <c r="DU125" s="931"/>
      <c r="DV125" s="932" t="s">
        <v>122</v>
      </c>
      <c r="DW125" s="932"/>
      <c r="DX125" s="932"/>
      <c r="DY125" s="932"/>
      <c r="DZ125" s="933"/>
    </row>
    <row r="126" spans="1:130" s="218" customFormat="1" ht="26.25" customHeight="1" thickBot="1" x14ac:dyDescent="0.2">
      <c r="A126" s="1057"/>
      <c r="B126" s="949"/>
      <c r="C126" s="922" t="s">
        <v>443</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v>6371</v>
      </c>
      <c r="AB126" s="959"/>
      <c r="AC126" s="959"/>
      <c r="AD126" s="959"/>
      <c r="AE126" s="960"/>
      <c r="AF126" s="961">
        <v>6356</v>
      </c>
      <c r="AG126" s="959"/>
      <c r="AH126" s="959"/>
      <c r="AI126" s="959"/>
      <c r="AJ126" s="960"/>
      <c r="AK126" s="961">
        <v>6324</v>
      </c>
      <c r="AL126" s="959"/>
      <c r="AM126" s="959"/>
      <c r="AN126" s="959"/>
      <c r="AO126" s="960"/>
      <c r="AP126" s="962">
        <v>0.2</v>
      </c>
      <c r="AQ126" s="963"/>
      <c r="AR126" s="963"/>
      <c r="AS126" s="963"/>
      <c r="AT126" s="964"/>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3"/>
      <c r="CL126" s="1010"/>
      <c r="CM126" s="1010"/>
      <c r="CN126" s="1010"/>
      <c r="CO126" s="1011"/>
      <c r="CP126" s="922" t="s">
        <v>455</v>
      </c>
      <c r="CQ126" s="923"/>
      <c r="CR126" s="923"/>
      <c r="CS126" s="923"/>
      <c r="CT126" s="923"/>
      <c r="CU126" s="923"/>
      <c r="CV126" s="923"/>
      <c r="CW126" s="923"/>
      <c r="CX126" s="923"/>
      <c r="CY126" s="923"/>
      <c r="CZ126" s="923"/>
      <c r="DA126" s="923"/>
      <c r="DB126" s="923"/>
      <c r="DC126" s="923"/>
      <c r="DD126" s="923"/>
      <c r="DE126" s="923"/>
      <c r="DF126" s="924"/>
      <c r="DG126" s="925" t="s">
        <v>122</v>
      </c>
      <c r="DH126" s="926"/>
      <c r="DI126" s="926"/>
      <c r="DJ126" s="926"/>
      <c r="DK126" s="926"/>
      <c r="DL126" s="926" t="s">
        <v>122</v>
      </c>
      <c r="DM126" s="926"/>
      <c r="DN126" s="926"/>
      <c r="DO126" s="926"/>
      <c r="DP126" s="926"/>
      <c r="DQ126" s="926" t="s">
        <v>122</v>
      </c>
      <c r="DR126" s="926"/>
      <c r="DS126" s="926"/>
      <c r="DT126" s="926"/>
      <c r="DU126" s="926"/>
      <c r="DV126" s="927" t="s">
        <v>122</v>
      </c>
      <c r="DW126" s="927"/>
      <c r="DX126" s="927"/>
      <c r="DY126" s="927"/>
      <c r="DZ126" s="928"/>
    </row>
    <row r="127" spans="1:130" s="218" customFormat="1" ht="26.25" customHeight="1" x14ac:dyDescent="0.15">
      <c r="A127" s="1058"/>
      <c r="B127" s="951"/>
      <c r="C127" s="973" t="s">
        <v>456</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v>1172</v>
      </c>
      <c r="AB127" s="959"/>
      <c r="AC127" s="959"/>
      <c r="AD127" s="959"/>
      <c r="AE127" s="960"/>
      <c r="AF127" s="961">
        <v>2183</v>
      </c>
      <c r="AG127" s="959"/>
      <c r="AH127" s="959"/>
      <c r="AI127" s="959"/>
      <c r="AJ127" s="960"/>
      <c r="AK127" s="961">
        <v>62413</v>
      </c>
      <c r="AL127" s="959"/>
      <c r="AM127" s="959"/>
      <c r="AN127" s="959"/>
      <c r="AO127" s="960"/>
      <c r="AP127" s="962">
        <v>2.5</v>
      </c>
      <c r="AQ127" s="963"/>
      <c r="AR127" s="963"/>
      <c r="AS127" s="963"/>
      <c r="AT127" s="964"/>
      <c r="AU127" s="220"/>
      <c r="AV127" s="220"/>
      <c r="AW127" s="220"/>
      <c r="AX127" s="1031" t="s">
        <v>457</v>
      </c>
      <c r="AY127" s="1032"/>
      <c r="AZ127" s="1032"/>
      <c r="BA127" s="1032"/>
      <c r="BB127" s="1032"/>
      <c r="BC127" s="1032"/>
      <c r="BD127" s="1032"/>
      <c r="BE127" s="1033"/>
      <c r="BF127" s="1034" t="s">
        <v>458</v>
      </c>
      <c r="BG127" s="1032"/>
      <c r="BH127" s="1032"/>
      <c r="BI127" s="1032"/>
      <c r="BJ127" s="1032"/>
      <c r="BK127" s="1032"/>
      <c r="BL127" s="1033"/>
      <c r="BM127" s="1034" t="s">
        <v>459</v>
      </c>
      <c r="BN127" s="1032"/>
      <c r="BO127" s="1032"/>
      <c r="BP127" s="1032"/>
      <c r="BQ127" s="1032"/>
      <c r="BR127" s="1032"/>
      <c r="BS127" s="1033"/>
      <c r="BT127" s="1034" t="s">
        <v>460</v>
      </c>
      <c r="BU127" s="1032"/>
      <c r="BV127" s="1032"/>
      <c r="BW127" s="1032"/>
      <c r="BX127" s="1032"/>
      <c r="BY127" s="1032"/>
      <c r="BZ127" s="1055"/>
      <c r="CA127" s="220"/>
      <c r="CB127" s="220"/>
      <c r="CC127" s="220"/>
      <c r="CD127" s="243"/>
      <c r="CE127" s="243"/>
      <c r="CF127" s="243"/>
      <c r="CG127" s="220"/>
      <c r="CH127" s="220"/>
      <c r="CI127" s="220"/>
      <c r="CJ127" s="242"/>
      <c r="CK127" s="1023"/>
      <c r="CL127" s="1010"/>
      <c r="CM127" s="1010"/>
      <c r="CN127" s="1010"/>
      <c r="CO127" s="1011"/>
      <c r="CP127" s="922" t="s">
        <v>461</v>
      </c>
      <c r="CQ127" s="923"/>
      <c r="CR127" s="923"/>
      <c r="CS127" s="923"/>
      <c r="CT127" s="923"/>
      <c r="CU127" s="923"/>
      <c r="CV127" s="923"/>
      <c r="CW127" s="923"/>
      <c r="CX127" s="923"/>
      <c r="CY127" s="923"/>
      <c r="CZ127" s="923"/>
      <c r="DA127" s="923"/>
      <c r="DB127" s="923"/>
      <c r="DC127" s="923"/>
      <c r="DD127" s="923"/>
      <c r="DE127" s="923"/>
      <c r="DF127" s="924"/>
      <c r="DG127" s="925" t="s">
        <v>122</v>
      </c>
      <c r="DH127" s="926"/>
      <c r="DI127" s="926"/>
      <c r="DJ127" s="926"/>
      <c r="DK127" s="926"/>
      <c r="DL127" s="926" t="s">
        <v>122</v>
      </c>
      <c r="DM127" s="926"/>
      <c r="DN127" s="926"/>
      <c r="DO127" s="926"/>
      <c r="DP127" s="926"/>
      <c r="DQ127" s="926" t="s">
        <v>122</v>
      </c>
      <c r="DR127" s="926"/>
      <c r="DS127" s="926"/>
      <c r="DT127" s="926"/>
      <c r="DU127" s="926"/>
      <c r="DV127" s="927" t="s">
        <v>122</v>
      </c>
      <c r="DW127" s="927"/>
      <c r="DX127" s="927"/>
      <c r="DY127" s="927"/>
      <c r="DZ127" s="928"/>
    </row>
    <row r="128" spans="1:130" s="218" customFormat="1" ht="26.25" customHeight="1" thickBot="1" x14ac:dyDescent="0.2">
      <c r="A128" s="1041" t="s">
        <v>462</v>
      </c>
      <c r="B128" s="1042"/>
      <c r="C128" s="1042"/>
      <c r="D128" s="1042"/>
      <c r="E128" s="1042"/>
      <c r="F128" s="1042"/>
      <c r="G128" s="1042"/>
      <c r="H128" s="1042"/>
      <c r="I128" s="1042"/>
      <c r="J128" s="1042"/>
      <c r="K128" s="1042"/>
      <c r="L128" s="1042"/>
      <c r="M128" s="1042"/>
      <c r="N128" s="1042"/>
      <c r="O128" s="1042"/>
      <c r="P128" s="1042"/>
      <c r="Q128" s="1042"/>
      <c r="R128" s="1042"/>
      <c r="S128" s="1042"/>
      <c r="T128" s="1042"/>
      <c r="U128" s="1042"/>
      <c r="V128" s="1042"/>
      <c r="W128" s="1043" t="s">
        <v>463</v>
      </c>
      <c r="X128" s="1043"/>
      <c r="Y128" s="1043"/>
      <c r="Z128" s="1044"/>
      <c r="AA128" s="1045">
        <v>5119</v>
      </c>
      <c r="AB128" s="1046"/>
      <c r="AC128" s="1046"/>
      <c r="AD128" s="1046"/>
      <c r="AE128" s="1047"/>
      <c r="AF128" s="1048">
        <v>1873</v>
      </c>
      <c r="AG128" s="1046"/>
      <c r="AH128" s="1046"/>
      <c r="AI128" s="1046"/>
      <c r="AJ128" s="1047"/>
      <c r="AK128" s="1048">
        <v>29358</v>
      </c>
      <c r="AL128" s="1046"/>
      <c r="AM128" s="1046"/>
      <c r="AN128" s="1046"/>
      <c r="AO128" s="1047"/>
      <c r="AP128" s="1049"/>
      <c r="AQ128" s="1050"/>
      <c r="AR128" s="1050"/>
      <c r="AS128" s="1050"/>
      <c r="AT128" s="1051"/>
      <c r="AU128" s="220"/>
      <c r="AV128" s="220"/>
      <c r="AW128" s="220"/>
      <c r="AX128" s="896" t="s">
        <v>464</v>
      </c>
      <c r="AY128" s="897"/>
      <c r="AZ128" s="897"/>
      <c r="BA128" s="897"/>
      <c r="BB128" s="897"/>
      <c r="BC128" s="897"/>
      <c r="BD128" s="897"/>
      <c r="BE128" s="898"/>
      <c r="BF128" s="1052" t="s">
        <v>122</v>
      </c>
      <c r="BG128" s="1053"/>
      <c r="BH128" s="1053"/>
      <c r="BI128" s="1053"/>
      <c r="BJ128" s="1053"/>
      <c r="BK128" s="1053"/>
      <c r="BL128" s="1054"/>
      <c r="BM128" s="1052">
        <v>15</v>
      </c>
      <c r="BN128" s="1053"/>
      <c r="BO128" s="1053"/>
      <c r="BP128" s="1053"/>
      <c r="BQ128" s="1053"/>
      <c r="BR128" s="1053"/>
      <c r="BS128" s="1054"/>
      <c r="BT128" s="1052">
        <v>20</v>
      </c>
      <c r="BU128" s="1053"/>
      <c r="BV128" s="1053"/>
      <c r="BW128" s="1053"/>
      <c r="BX128" s="1053"/>
      <c r="BY128" s="1053"/>
      <c r="BZ128" s="1076"/>
      <c r="CA128" s="243"/>
      <c r="CB128" s="243"/>
      <c r="CC128" s="243"/>
      <c r="CD128" s="243"/>
      <c r="CE128" s="243"/>
      <c r="CF128" s="243"/>
      <c r="CG128" s="220"/>
      <c r="CH128" s="220"/>
      <c r="CI128" s="220"/>
      <c r="CJ128" s="242"/>
      <c r="CK128" s="1024"/>
      <c r="CL128" s="1025"/>
      <c r="CM128" s="1025"/>
      <c r="CN128" s="1025"/>
      <c r="CO128" s="1026"/>
      <c r="CP128" s="1035" t="s">
        <v>465</v>
      </c>
      <c r="CQ128" s="726"/>
      <c r="CR128" s="726"/>
      <c r="CS128" s="726"/>
      <c r="CT128" s="726"/>
      <c r="CU128" s="726"/>
      <c r="CV128" s="726"/>
      <c r="CW128" s="726"/>
      <c r="CX128" s="726"/>
      <c r="CY128" s="726"/>
      <c r="CZ128" s="726"/>
      <c r="DA128" s="726"/>
      <c r="DB128" s="726"/>
      <c r="DC128" s="726"/>
      <c r="DD128" s="726"/>
      <c r="DE128" s="726"/>
      <c r="DF128" s="1036"/>
      <c r="DG128" s="1037" t="s">
        <v>122</v>
      </c>
      <c r="DH128" s="1038"/>
      <c r="DI128" s="1038"/>
      <c r="DJ128" s="1038"/>
      <c r="DK128" s="1038"/>
      <c r="DL128" s="1038" t="s">
        <v>122</v>
      </c>
      <c r="DM128" s="1038"/>
      <c r="DN128" s="1038"/>
      <c r="DO128" s="1038"/>
      <c r="DP128" s="1038"/>
      <c r="DQ128" s="1038" t="s">
        <v>122</v>
      </c>
      <c r="DR128" s="1038"/>
      <c r="DS128" s="1038"/>
      <c r="DT128" s="1038"/>
      <c r="DU128" s="1038"/>
      <c r="DV128" s="1039" t="s">
        <v>122</v>
      </c>
      <c r="DW128" s="1039"/>
      <c r="DX128" s="1039"/>
      <c r="DY128" s="1039"/>
      <c r="DZ128" s="1040"/>
    </row>
    <row r="129" spans="1:131" s="218" customFormat="1" ht="26.25" customHeight="1" x14ac:dyDescent="0.15">
      <c r="A129" s="934" t="s">
        <v>102</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466</v>
      </c>
      <c r="X129" s="1071"/>
      <c r="Y129" s="1071"/>
      <c r="Z129" s="1072"/>
      <c r="AA129" s="958">
        <v>2916122</v>
      </c>
      <c r="AB129" s="959"/>
      <c r="AC129" s="959"/>
      <c r="AD129" s="959"/>
      <c r="AE129" s="960"/>
      <c r="AF129" s="961">
        <v>2913212</v>
      </c>
      <c r="AG129" s="959"/>
      <c r="AH129" s="959"/>
      <c r="AI129" s="959"/>
      <c r="AJ129" s="960"/>
      <c r="AK129" s="961">
        <v>3004753</v>
      </c>
      <c r="AL129" s="959"/>
      <c r="AM129" s="959"/>
      <c r="AN129" s="959"/>
      <c r="AO129" s="960"/>
      <c r="AP129" s="1073"/>
      <c r="AQ129" s="1074"/>
      <c r="AR129" s="1074"/>
      <c r="AS129" s="1074"/>
      <c r="AT129" s="1075"/>
      <c r="AU129" s="221"/>
      <c r="AV129" s="221"/>
      <c r="AW129" s="221"/>
      <c r="AX129" s="1065" t="s">
        <v>467</v>
      </c>
      <c r="AY129" s="923"/>
      <c r="AZ129" s="923"/>
      <c r="BA129" s="923"/>
      <c r="BB129" s="923"/>
      <c r="BC129" s="923"/>
      <c r="BD129" s="923"/>
      <c r="BE129" s="924"/>
      <c r="BF129" s="1066" t="s">
        <v>122</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34" t="s">
        <v>468</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469</v>
      </c>
      <c r="X130" s="1071"/>
      <c r="Y130" s="1071"/>
      <c r="Z130" s="1072"/>
      <c r="AA130" s="958">
        <v>469790</v>
      </c>
      <c r="AB130" s="959"/>
      <c r="AC130" s="959"/>
      <c r="AD130" s="959"/>
      <c r="AE130" s="960"/>
      <c r="AF130" s="961">
        <v>454775</v>
      </c>
      <c r="AG130" s="959"/>
      <c r="AH130" s="959"/>
      <c r="AI130" s="959"/>
      <c r="AJ130" s="960"/>
      <c r="AK130" s="961">
        <v>473490</v>
      </c>
      <c r="AL130" s="959"/>
      <c r="AM130" s="959"/>
      <c r="AN130" s="959"/>
      <c r="AO130" s="960"/>
      <c r="AP130" s="1073"/>
      <c r="AQ130" s="1074"/>
      <c r="AR130" s="1074"/>
      <c r="AS130" s="1074"/>
      <c r="AT130" s="1075"/>
      <c r="AU130" s="221"/>
      <c r="AV130" s="221"/>
      <c r="AW130" s="221"/>
      <c r="AX130" s="1065" t="s">
        <v>470</v>
      </c>
      <c r="AY130" s="923"/>
      <c r="AZ130" s="923"/>
      <c r="BA130" s="923"/>
      <c r="BB130" s="923"/>
      <c r="BC130" s="923"/>
      <c r="BD130" s="923"/>
      <c r="BE130" s="924"/>
      <c r="BF130" s="1101">
        <v>9.6</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471</v>
      </c>
      <c r="X131" s="1108"/>
      <c r="Y131" s="1108"/>
      <c r="Z131" s="1109"/>
      <c r="AA131" s="1004">
        <v>2446332</v>
      </c>
      <c r="AB131" s="986"/>
      <c r="AC131" s="986"/>
      <c r="AD131" s="986"/>
      <c r="AE131" s="987"/>
      <c r="AF131" s="985">
        <v>2458437</v>
      </c>
      <c r="AG131" s="986"/>
      <c r="AH131" s="986"/>
      <c r="AI131" s="986"/>
      <c r="AJ131" s="987"/>
      <c r="AK131" s="985">
        <v>2531263</v>
      </c>
      <c r="AL131" s="986"/>
      <c r="AM131" s="986"/>
      <c r="AN131" s="986"/>
      <c r="AO131" s="987"/>
      <c r="AP131" s="1110"/>
      <c r="AQ131" s="1111"/>
      <c r="AR131" s="1111"/>
      <c r="AS131" s="1111"/>
      <c r="AT131" s="1112"/>
      <c r="AU131" s="221"/>
      <c r="AV131" s="221"/>
      <c r="AW131" s="221"/>
      <c r="AX131" s="1083" t="s">
        <v>472</v>
      </c>
      <c r="AY131" s="726"/>
      <c r="AZ131" s="726"/>
      <c r="BA131" s="726"/>
      <c r="BB131" s="726"/>
      <c r="BC131" s="726"/>
      <c r="BD131" s="726"/>
      <c r="BE131" s="1036"/>
      <c r="BF131" s="1084">
        <v>12.5</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090" t="s">
        <v>473</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474</v>
      </c>
      <c r="W132" s="1094"/>
      <c r="X132" s="1094"/>
      <c r="Y132" s="1094"/>
      <c r="Z132" s="1095"/>
      <c r="AA132" s="1096">
        <v>7.620797177</v>
      </c>
      <c r="AB132" s="1097"/>
      <c r="AC132" s="1097"/>
      <c r="AD132" s="1097"/>
      <c r="AE132" s="1098"/>
      <c r="AF132" s="1099">
        <v>9.1775384120000005</v>
      </c>
      <c r="AG132" s="1097"/>
      <c r="AH132" s="1097"/>
      <c r="AI132" s="1097"/>
      <c r="AJ132" s="1098"/>
      <c r="AK132" s="1099">
        <v>12.28892454</v>
      </c>
      <c r="AL132" s="1097"/>
      <c r="AM132" s="1097"/>
      <c r="AN132" s="1097"/>
      <c r="AO132" s="1098"/>
      <c r="AP132" s="1001"/>
      <c r="AQ132" s="1002"/>
      <c r="AR132" s="1002"/>
      <c r="AS132" s="1002"/>
      <c r="AT132" s="110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475</v>
      </c>
      <c r="W133" s="1077"/>
      <c r="X133" s="1077"/>
      <c r="Y133" s="1077"/>
      <c r="Z133" s="1078"/>
      <c r="AA133" s="1079">
        <v>9.4</v>
      </c>
      <c r="AB133" s="1080"/>
      <c r="AC133" s="1080"/>
      <c r="AD133" s="1080"/>
      <c r="AE133" s="1081"/>
      <c r="AF133" s="1079">
        <v>8.6999999999999993</v>
      </c>
      <c r="AG133" s="1080"/>
      <c r="AH133" s="1080"/>
      <c r="AI133" s="1080"/>
      <c r="AJ133" s="1081"/>
      <c r="AK133" s="1079">
        <v>9.6</v>
      </c>
      <c r="AL133" s="1080"/>
      <c r="AM133" s="1080"/>
      <c r="AN133" s="1080"/>
      <c r="AO133" s="1081"/>
      <c r="AP133" s="1028"/>
      <c r="AQ133" s="1029"/>
      <c r="AR133" s="1029"/>
      <c r="AS133" s="1029"/>
      <c r="AT133" s="1082"/>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vEfeEXdgpfiguFpojrwmswt5z7067KNes5aw92yRCeMnGY1jO7l4meiE/XS0Iy5zKYTPo1Ta/024wYUhVOsT9g==" saltValue="v6aWW1B1qU49L+COleRjX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476</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ijIvZmZNAnQgREfpHSfpg0qp7pMtT3e2HrJLuGL4JcCfngYEj8bI5VJnERopDo1hszFGp9rqEBVLJkq6lJoycw==" saltValue="TuhanhexhBp+orMTiekk/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Chod4aWDVJ3cuoAoyFOzDT5zqumhUOwLhjoOO2+Ih09EvNwwsFpfKafuucTMH096IflE6mNq3YN2vIRB/RfrcQ==" saltValue="N+98o56mi7DukTHS1ds/O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477</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478</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4" t="s">
        <v>479</v>
      </c>
      <c r="AP7" s="260"/>
      <c r="AQ7" s="261" t="s">
        <v>480</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5"/>
      <c r="AP8" s="266" t="s">
        <v>481</v>
      </c>
      <c r="AQ8" s="267" t="s">
        <v>482</v>
      </c>
      <c r="AR8" s="268" t="s">
        <v>483</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6" t="s">
        <v>484</v>
      </c>
      <c r="AL9" s="1117"/>
      <c r="AM9" s="1117"/>
      <c r="AN9" s="1118"/>
      <c r="AO9" s="269">
        <v>871399</v>
      </c>
      <c r="AP9" s="269">
        <v>200414</v>
      </c>
      <c r="AQ9" s="270">
        <v>263788</v>
      </c>
      <c r="AR9" s="271">
        <v>-24</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6" t="s">
        <v>485</v>
      </c>
      <c r="AL10" s="1117"/>
      <c r="AM10" s="1117"/>
      <c r="AN10" s="1118"/>
      <c r="AO10" s="272">
        <v>127835</v>
      </c>
      <c r="AP10" s="272">
        <v>29401</v>
      </c>
      <c r="AQ10" s="273">
        <v>39680</v>
      </c>
      <c r="AR10" s="274">
        <v>-25.9</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6" t="s">
        <v>486</v>
      </c>
      <c r="AL11" s="1117"/>
      <c r="AM11" s="1117"/>
      <c r="AN11" s="1118"/>
      <c r="AO11" s="272">
        <v>5049</v>
      </c>
      <c r="AP11" s="272">
        <v>1161</v>
      </c>
      <c r="AQ11" s="273">
        <v>4557</v>
      </c>
      <c r="AR11" s="274">
        <v>-74.5</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6" t="s">
        <v>487</v>
      </c>
      <c r="AL12" s="1117"/>
      <c r="AM12" s="1117"/>
      <c r="AN12" s="1118"/>
      <c r="AO12" s="272" t="s">
        <v>488</v>
      </c>
      <c r="AP12" s="272" t="s">
        <v>488</v>
      </c>
      <c r="AQ12" s="273" t="s">
        <v>488</v>
      </c>
      <c r="AR12" s="274" t="s">
        <v>488</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6" t="s">
        <v>489</v>
      </c>
      <c r="AL13" s="1117"/>
      <c r="AM13" s="1117"/>
      <c r="AN13" s="1118"/>
      <c r="AO13" s="272" t="s">
        <v>488</v>
      </c>
      <c r="AP13" s="272" t="s">
        <v>488</v>
      </c>
      <c r="AQ13" s="273">
        <v>12917</v>
      </c>
      <c r="AR13" s="274" t="s">
        <v>488</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6" t="s">
        <v>490</v>
      </c>
      <c r="AL14" s="1117"/>
      <c r="AM14" s="1117"/>
      <c r="AN14" s="1118"/>
      <c r="AO14" s="272">
        <v>23511</v>
      </c>
      <c r="AP14" s="272">
        <v>5407</v>
      </c>
      <c r="AQ14" s="273">
        <v>4746</v>
      </c>
      <c r="AR14" s="274">
        <v>13.9</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9" t="s">
        <v>491</v>
      </c>
      <c r="AL15" s="1120"/>
      <c r="AM15" s="1120"/>
      <c r="AN15" s="1121"/>
      <c r="AO15" s="272">
        <v>-65892</v>
      </c>
      <c r="AP15" s="272">
        <v>-15155</v>
      </c>
      <c r="AQ15" s="273">
        <v>-12765</v>
      </c>
      <c r="AR15" s="274">
        <v>18.7</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9" t="s">
        <v>177</v>
      </c>
      <c r="AL16" s="1120"/>
      <c r="AM16" s="1120"/>
      <c r="AN16" s="1121"/>
      <c r="AO16" s="272">
        <v>961902</v>
      </c>
      <c r="AP16" s="272">
        <v>221229</v>
      </c>
      <c r="AQ16" s="273">
        <v>312922</v>
      </c>
      <c r="AR16" s="274">
        <v>-29.3</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492</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493</v>
      </c>
      <c r="AP20" s="281" t="s">
        <v>494</v>
      </c>
      <c r="AQ20" s="282" t="s">
        <v>495</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2" t="s">
        <v>496</v>
      </c>
      <c r="AL21" s="1123"/>
      <c r="AM21" s="1123"/>
      <c r="AN21" s="1124"/>
      <c r="AO21" s="285">
        <v>20.47</v>
      </c>
      <c r="AP21" s="286">
        <v>24.75</v>
      </c>
      <c r="AQ21" s="287">
        <v>-4.28</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2" t="s">
        <v>497</v>
      </c>
      <c r="AL22" s="1123"/>
      <c r="AM22" s="1123"/>
      <c r="AN22" s="1124"/>
      <c r="AO22" s="290">
        <v>97.8</v>
      </c>
      <c r="AP22" s="291">
        <v>95.6</v>
      </c>
      <c r="AQ22" s="292">
        <v>2.2000000000000002</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13" t="s">
        <v>498</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55"/>
    </row>
    <row r="27" spans="1:46" x14ac:dyDescent="0.15">
      <c r="A27" s="297"/>
      <c r="AO27" s="250"/>
      <c r="AP27" s="250"/>
      <c r="AQ27" s="250"/>
      <c r="AR27" s="250"/>
      <c r="AS27" s="250"/>
      <c r="AT27" s="250"/>
    </row>
    <row r="28" spans="1:46" ht="17.25" x14ac:dyDescent="0.15">
      <c r="A28" s="251" t="s">
        <v>499</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500</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4" t="s">
        <v>479</v>
      </c>
      <c r="AP30" s="260"/>
      <c r="AQ30" s="261" t="s">
        <v>480</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5"/>
      <c r="AP31" s="266" t="s">
        <v>481</v>
      </c>
      <c r="AQ31" s="267" t="s">
        <v>482</v>
      </c>
      <c r="AR31" s="268" t="s">
        <v>483</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0" t="s">
        <v>501</v>
      </c>
      <c r="AL32" s="1131"/>
      <c r="AM32" s="1131"/>
      <c r="AN32" s="1132"/>
      <c r="AO32" s="300">
        <v>669030</v>
      </c>
      <c r="AP32" s="300">
        <v>153871</v>
      </c>
      <c r="AQ32" s="301">
        <v>170896</v>
      </c>
      <c r="AR32" s="302">
        <v>-10</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0" t="s">
        <v>502</v>
      </c>
      <c r="AL33" s="1131"/>
      <c r="AM33" s="1131"/>
      <c r="AN33" s="1132"/>
      <c r="AO33" s="300" t="s">
        <v>488</v>
      </c>
      <c r="AP33" s="300" t="s">
        <v>488</v>
      </c>
      <c r="AQ33" s="301" t="s">
        <v>488</v>
      </c>
      <c r="AR33" s="302" t="s">
        <v>488</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0" t="s">
        <v>503</v>
      </c>
      <c r="AL34" s="1131"/>
      <c r="AM34" s="1131"/>
      <c r="AN34" s="1132"/>
      <c r="AO34" s="300" t="s">
        <v>488</v>
      </c>
      <c r="AP34" s="300" t="s">
        <v>488</v>
      </c>
      <c r="AQ34" s="301">
        <v>5</v>
      </c>
      <c r="AR34" s="302" t="s">
        <v>488</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0" t="s">
        <v>504</v>
      </c>
      <c r="AL35" s="1131"/>
      <c r="AM35" s="1131"/>
      <c r="AN35" s="1132"/>
      <c r="AO35" s="300">
        <v>76047</v>
      </c>
      <c r="AP35" s="300">
        <v>17490</v>
      </c>
      <c r="AQ35" s="301">
        <v>33138</v>
      </c>
      <c r="AR35" s="302">
        <v>-47.2</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0" t="s">
        <v>505</v>
      </c>
      <c r="AL36" s="1131"/>
      <c r="AM36" s="1131"/>
      <c r="AN36" s="1132"/>
      <c r="AO36" s="300" t="s">
        <v>488</v>
      </c>
      <c r="AP36" s="300" t="s">
        <v>488</v>
      </c>
      <c r="AQ36" s="301">
        <v>2943</v>
      </c>
      <c r="AR36" s="302" t="s">
        <v>488</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0" t="s">
        <v>506</v>
      </c>
      <c r="AL37" s="1131"/>
      <c r="AM37" s="1131"/>
      <c r="AN37" s="1132"/>
      <c r="AO37" s="300">
        <v>68737</v>
      </c>
      <c r="AP37" s="300">
        <v>15809</v>
      </c>
      <c r="AQ37" s="301">
        <v>1487</v>
      </c>
      <c r="AR37" s="302">
        <v>963.1</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3" t="s">
        <v>507</v>
      </c>
      <c r="AL38" s="1134"/>
      <c r="AM38" s="1134"/>
      <c r="AN38" s="1135"/>
      <c r="AO38" s="303">
        <v>99</v>
      </c>
      <c r="AP38" s="303">
        <v>23</v>
      </c>
      <c r="AQ38" s="304">
        <v>60</v>
      </c>
      <c r="AR38" s="292">
        <v>-61.7</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3" t="s">
        <v>508</v>
      </c>
      <c r="AL39" s="1134"/>
      <c r="AM39" s="1134"/>
      <c r="AN39" s="1135"/>
      <c r="AO39" s="300">
        <v>-29358</v>
      </c>
      <c r="AP39" s="300">
        <v>-6752</v>
      </c>
      <c r="AQ39" s="301">
        <v>-8408</v>
      </c>
      <c r="AR39" s="302">
        <v>-19.7</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0" t="s">
        <v>509</v>
      </c>
      <c r="AL40" s="1131"/>
      <c r="AM40" s="1131"/>
      <c r="AN40" s="1132"/>
      <c r="AO40" s="300">
        <v>-473490</v>
      </c>
      <c r="AP40" s="300">
        <v>-108898</v>
      </c>
      <c r="AQ40" s="301">
        <v>-141122</v>
      </c>
      <c r="AR40" s="302">
        <v>-22.8</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6" t="s">
        <v>287</v>
      </c>
      <c r="AL41" s="1137"/>
      <c r="AM41" s="1137"/>
      <c r="AN41" s="1138"/>
      <c r="AO41" s="300">
        <v>311065</v>
      </c>
      <c r="AP41" s="300">
        <v>71542</v>
      </c>
      <c r="AQ41" s="301">
        <v>59000</v>
      </c>
      <c r="AR41" s="302">
        <v>21.3</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510</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511</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5" t="s">
        <v>479</v>
      </c>
      <c r="AN49" s="1127" t="s">
        <v>512</v>
      </c>
      <c r="AO49" s="1128"/>
      <c r="AP49" s="1128"/>
      <c r="AQ49" s="1128"/>
      <c r="AR49" s="1129"/>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6"/>
      <c r="AN50" s="316" t="s">
        <v>513</v>
      </c>
      <c r="AO50" s="317" t="s">
        <v>514</v>
      </c>
      <c r="AP50" s="318" t="s">
        <v>515</v>
      </c>
      <c r="AQ50" s="319" t="s">
        <v>516</v>
      </c>
      <c r="AR50" s="320" t="s">
        <v>517</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518</v>
      </c>
      <c r="AL51" s="313"/>
      <c r="AM51" s="321">
        <v>1074615</v>
      </c>
      <c r="AN51" s="322">
        <v>223645</v>
      </c>
      <c r="AO51" s="323">
        <v>-0.5</v>
      </c>
      <c r="AP51" s="324">
        <v>301035</v>
      </c>
      <c r="AQ51" s="325">
        <v>58.2</v>
      </c>
      <c r="AR51" s="326">
        <v>-58.7</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519</v>
      </c>
      <c r="AM52" s="329">
        <v>533885</v>
      </c>
      <c r="AN52" s="330">
        <v>111110</v>
      </c>
      <c r="AO52" s="331">
        <v>-37.6</v>
      </c>
      <c r="AP52" s="332">
        <v>154376</v>
      </c>
      <c r="AQ52" s="333">
        <v>74.3</v>
      </c>
      <c r="AR52" s="334">
        <v>-111.9</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520</v>
      </c>
      <c r="AL53" s="313"/>
      <c r="AM53" s="321">
        <v>614416</v>
      </c>
      <c r="AN53" s="322">
        <v>130394</v>
      </c>
      <c r="AO53" s="323">
        <v>-41.7</v>
      </c>
      <c r="AP53" s="324">
        <v>277467</v>
      </c>
      <c r="AQ53" s="325">
        <v>-7.8</v>
      </c>
      <c r="AR53" s="326">
        <v>-33.9</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519</v>
      </c>
      <c r="AM54" s="329">
        <v>394108</v>
      </c>
      <c r="AN54" s="330">
        <v>83639</v>
      </c>
      <c r="AO54" s="331">
        <v>-24.7</v>
      </c>
      <c r="AP54" s="332">
        <v>128378</v>
      </c>
      <c r="AQ54" s="333">
        <v>-16.8</v>
      </c>
      <c r="AR54" s="334">
        <v>-7.9</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521</v>
      </c>
      <c r="AL55" s="313"/>
      <c r="AM55" s="321">
        <v>821363</v>
      </c>
      <c r="AN55" s="322">
        <v>179259</v>
      </c>
      <c r="AO55" s="323">
        <v>37.5</v>
      </c>
      <c r="AP55" s="324">
        <v>282256</v>
      </c>
      <c r="AQ55" s="325">
        <v>1.7</v>
      </c>
      <c r="AR55" s="326">
        <v>35.799999999999997</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519</v>
      </c>
      <c r="AM56" s="329">
        <v>305422</v>
      </c>
      <c r="AN56" s="330">
        <v>66657</v>
      </c>
      <c r="AO56" s="331">
        <v>-20.3</v>
      </c>
      <c r="AP56" s="332">
        <v>145453</v>
      </c>
      <c r="AQ56" s="333">
        <v>13.3</v>
      </c>
      <c r="AR56" s="334">
        <v>-33.6</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522</v>
      </c>
      <c r="AL57" s="313"/>
      <c r="AM57" s="321">
        <v>613811</v>
      </c>
      <c r="AN57" s="322">
        <v>137103</v>
      </c>
      <c r="AO57" s="323">
        <v>-23.5</v>
      </c>
      <c r="AP57" s="324">
        <v>295341</v>
      </c>
      <c r="AQ57" s="325">
        <v>4.5999999999999996</v>
      </c>
      <c r="AR57" s="326">
        <v>-28.1</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519</v>
      </c>
      <c r="AM58" s="329">
        <v>245833</v>
      </c>
      <c r="AN58" s="330">
        <v>54910</v>
      </c>
      <c r="AO58" s="331">
        <v>-17.600000000000001</v>
      </c>
      <c r="AP58" s="332">
        <v>137402</v>
      </c>
      <c r="AQ58" s="333">
        <v>-5.5</v>
      </c>
      <c r="AR58" s="334">
        <v>-12.1</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523</v>
      </c>
      <c r="AL59" s="313"/>
      <c r="AM59" s="321">
        <v>391658</v>
      </c>
      <c r="AN59" s="322">
        <v>90078</v>
      </c>
      <c r="AO59" s="323">
        <v>-34.299999999999997</v>
      </c>
      <c r="AP59" s="324">
        <v>292845</v>
      </c>
      <c r="AQ59" s="325">
        <v>-0.8</v>
      </c>
      <c r="AR59" s="326">
        <v>-33.5</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519</v>
      </c>
      <c r="AM60" s="329">
        <v>243983</v>
      </c>
      <c r="AN60" s="330">
        <v>56114</v>
      </c>
      <c r="AO60" s="331">
        <v>2.2000000000000002</v>
      </c>
      <c r="AP60" s="332">
        <v>143187</v>
      </c>
      <c r="AQ60" s="333">
        <v>4.2</v>
      </c>
      <c r="AR60" s="334">
        <v>-2</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524</v>
      </c>
      <c r="AL61" s="335"/>
      <c r="AM61" s="336">
        <v>703173</v>
      </c>
      <c r="AN61" s="337">
        <v>152096</v>
      </c>
      <c r="AO61" s="338">
        <v>-12.5</v>
      </c>
      <c r="AP61" s="339">
        <v>289789</v>
      </c>
      <c r="AQ61" s="340">
        <v>11.2</v>
      </c>
      <c r="AR61" s="326">
        <v>-23.7</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519</v>
      </c>
      <c r="AM62" s="329">
        <v>344646</v>
      </c>
      <c r="AN62" s="330">
        <v>74486</v>
      </c>
      <c r="AO62" s="331">
        <v>-19.600000000000001</v>
      </c>
      <c r="AP62" s="332">
        <v>141759</v>
      </c>
      <c r="AQ62" s="333">
        <v>13.9</v>
      </c>
      <c r="AR62" s="334">
        <v>-33.5</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d1WL5d8E1ejK2nE7//QNVHXlo1QMzdSdKb3AdSBIB6y3NFFc3PxPR6Ir4uliqL/Dms/sHepnul34pvjfCaSHsg==" saltValue="+gK9uVL+bwRXfBKAJwDRN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476</v>
      </c>
    </row>
    <row r="121" spans="125:125" ht="13.5" hidden="1" customHeight="1" x14ac:dyDescent="0.15">
      <c r="DU121" s="247"/>
    </row>
  </sheetData>
  <sheetProtection algorithmName="SHA-512" hashValue="h1FXe2NN01kTQvb1a83UT+aBNZuJqdkpSCuV1Y8CzmFRVisDfJ1rB81AneeMkFy0c9W47gANcmdufUqXvofkPA==" saltValue="XHapbh7eu4t4Re+05/mfX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476</v>
      </c>
    </row>
  </sheetData>
  <sheetProtection algorithmName="SHA-512" hashValue="SXQ3K9CA+bBz1/wEfVE8P3VjSgqjwrjgHrC7xpYqBrF6JQaGDrljkBv95HWPo8mms6HxXdmdwqfgzsgDwPl4Ww==" saltValue="yQ0xtdoTB/WSV2SZoItC6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526</v>
      </c>
      <c r="G46" s="8" t="s">
        <v>527</v>
      </c>
      <c r="H46" s="8" t="s">
        <v>528</v>
      </c>
      <c r="I46" s="8" t="s">
        <v>529</v>
      </c>
      <c r="J46" s="9" t="s">
        <v>530</v>
      </c>
    </row>
    <row r="47" spans="2:10" ht="57.75" customHeight="1" x14ac:dyDescent="0.15">
      <c r="B47" s="10"/>
      <c r="C47" s="1139" t="s">
        <v>3</v>
      </c>
      <c r="D47" s="1139"/>
      <c r="E47" s="1140"/>
      <c r="F47" s="11">
        <v>34.619999999999997</v>
      </c>
      <c r="G47" s="12">
        <v>35.22</v>
      </c>
      <c r="H47" s="12">
        <v>40.590000000000003</v>
      </c>
      <c r="I47" s="12">
        <v>41.51</v>
      </c>
      <c r="J47" s="13">
        <v>34.75</v>
      </c>
    </row>
    <row r="48" spans="2:10" ht="57.75" customHeight="1" x14ac:dyDescent="0.15">
      <c r="B48" s="14"/>
      <c r="C48" s="1141" t="s">
        <v>4</v>
      </c>
      <c r="D48" s="1141"/>
      <c r="E48" s="1142"/>
      <c r="F48" s="15">
        <v>1.31</v>
      </c>
      <c r="G48" s="16">
        <v>8</v>
      </c>
      <c r="H48" s="16">
        <v>14.04</v>
      </c>
      <c r="I48" s="16">
        <v>10.59</v>
      </c>
      <c r="J48" s="17">
        <v>8.2200000000000006</v>
      </c>
    </row>
    <row r="49" spans="2:10" ht="57.75" customHeight="1" thickBot="1" x14ac:dyDescent="0.2">
      <c r="B49" s="18"/>
      <c r="C49" s="1143" t="s">
        <v>5</v>
      </c>
      <c r="D49" s="1143"/>
      <c r="E49" s="1144"/>
      <c r="F49" s="19">
        <v>0.35</v>
      </c>
      <c r="G49" s="20">
        <v>9.81</v>
      </c>
      <c r="H49" s="20">
        <v>9.93</v>
      </c>
      <c r="I49" s="20" t="s">
        <v>531</v>
      </c>
      <c r="J49" s="21" t="s">
        <v>532</v>
      </c>
    </row>
    <row r="50" spans="2:10" x14ac:dyDescent="0.15"/>
  </sheetData>
  <sheetProtection algorithmName="SHA-512" hashValue="TUQjUsnfwpsjfcTQVSbh1h4dDWCj5hZNW1KfuPG4aTyqh4Uvlv2p9lkIOWSzYzB6avCWSyNW6tMK9VAuGSdkqg==" saltValue="VxyiseuuIcra6Zlo51JQU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526</v>
      </c>
      <c r="G33" s="29" t="s">
        <v>527</v>
      </c>
      <c r="H33" s="29" t="s">
        <v>528</v>
      </c>
      <c r="I33" s="29" t="s">
        <v>529</v>
      </c>
      <c r="J33" s="30" t="s">
        <v>530</v>
      </c>
      <c r="K33" s="22"/>
      <c r="L33" s="22"/>
      <c r="M33" s="22"/>
      <c r="N33" s="22"/>
      <c r="O33" s="22"/>
      <c r="P33" s="22"/>
    </row>
    <row r="34" spans="1:16" ht="39" customHeight="1" x14ac:dyDescent="0.15">
      <c r="A34" s="22"/>
      <c r="B34" s="31"/>
      <c r="C34" s="1151" t="s">
        <v>533</v>
      </c>
      <c r="D34" s="1151"/>
      <c r="E34" s="1152"/>
      <c r="F34" s="32">
        <v>10.84</v>
      </c>
      <c r="G34" s="33">
        <v>11.67</v>
      </c>
      <c r="H34" s="33">
        <v>13.49</v>
      </c>
      <c r="I34" s="33">
        <v>14.61</v>
      </c>
      <c r="J34" s="34">
        <v>15.3</v>
      </c>
      <c r="K34" s="22"/>
      <c r="L34" s="22"/>
      <c r="M34" s="22"/>
      <c r="N34" s="22"/>
      <c r="O34" s="22"/>
      <c r="P34" s="22"/>
    </row>
    <row r="35" spans="1:16" ht="39" customHeight="1" x14ac:dyDescent="0.15">
      <c r="A35" s="22"/>
      <c r="B35" s="35"/>
      <c r="C35" s="1145" t="s">
        <v>534</v>
      </c>
      <c r="D35" s="1146"/>
      <c r="E35" s="1147"/>
      <c r="F35" s="36">
        <v>1.3</v>
      </c>
      <c r="G35" s="37">
        <v>7.99</v>
      </c>
      <c r="H35" s="37">
        <v>14.03</v>
      </c>
      <c r="I35" s="37">
        <v>10.58</v>
      </c>
      <c r="J35" s="38">
        <v>8.2200000000000006</v>
      </c>
      <c r="K35" s="22"/>
      <c r="L35" s="22"/>
      <c r="M35" s="22"/>
      <c r="N35" s="22"/>
      <c r="O35" s="22"/>
      <c r="P35" s="22"/>
    </row>
    <row r="36" spans="1:16" ht="39" customHeight="1" x14ac:dyDescent="0.15">
      <c r="A36" s="22"/>
      <c r="B36" s="35"/>
      <c r="C36" s="1145" t="s">
        <v>535</v>
      </c>
      <c r="D36" s="1146"/>
      <c r="E36" s="1147"/>
      <c r="F36" s="36">
        <v>0</v>
      </c>
      <c r="G36" s="37">
        <v>0.02</v>
      </c>
      <c r="H36" s="37">
        <v>0.01</v>
      </c>
      <c r="I36" s="37">
        <v>0.33</v>
      </c>
      <c r="J36" s="38">
        <v>6.52</v>
      </c>
      <c r="K36" s="22"/>
      <c r="L36" s="22"/>
      <c r="M36" s="22"/>
      <c r="N36" s="22"/>
      <c r="O36" s="22"/>
      <c r="P36" s="22"/>
    </row>
    <row r="37" spans="1:16" ht="39" customHeight="1" x14ac:dyDescent="0.15">
      <c r="A37" s="22"/>
      <c r="B37" s="35"/>
      <c r="C37" s="1145" t="s">
        <v>536</v>
      </c>
      <c r="D37" s="1146"/>
      <c r="E37" s="1147"/>
      <c r="F37" s="36" t="s">
        <v>488</v>
      </c>
      <c r="G37" s="37" t="s">
        <v>488</v>
      </c>
      <c r="H37" s="37" t="s">
        <v>488</v>
      </c>
      <c r="I37" s="37" t="s">
        <v>488</v>
      </c>
      <c r="J37" s="38">
        <v>3.09</v>
      </c>
      <c r="K37" s="22"/>
      <c r="L37" s="22"/>
      <c r="M37" s="22"/>
      <c r="N37" s="22"/>
      <c r="O37" s="22"/>
      <c r="P37" s="22"/>
    </row>
    <row r="38" spans="1:16" ht="39" customHeight="1" x14ac:dyDescent="0.15">
      <c r="A38" s="22"/>
      <c r="B38" s="35"/>
      <c r="C38" s="1145" t="s">
        <v>537</v>
      </c>
      <c r="D38" s="1146"/>
      <c r="E38" s="1147"/>
      <c r="F38" s="36">
        <v>1.23</v>
      </c>
      <c r="G38" s="37">
        <v>1.64</v>
      </c>
      <c r="H38" s="37">
        <v>0.88</v>
      </c>
      <c r="I38" s="37">
        <v>0.1</v>
      </c>
      <c r="J38" s="38">
        <v>1.5</v>
      </c>
      <c r="K38" s="22"/>
      <c r="L38" s="22"/>
      <c r="M38" s="22"/>
      <c r="N38" s="22"/>
      <c r="O38" s="22"/>
      <c r="P38" s="22"/>
    </row>
    <row r="39" spans="1:16" ht="39" customHeight="1" x14ac:dyDescent="0.15">
      <c r="A39" s="22"/>
      <c r="B39" s="35"/>
      <c r="C39" s="1145" t="s">
        <v>538</v>
      </c>
      <c r="D39" s="1146"/>
      <c r="E39" s="1147"/>
      <c r="F39" s="36">
        <v>0.64</v>
      </c>
      <c r="G39" s="37">
        <v>0.68</v>
      </c>
      <c r="H39" s="37">
        <v>0.54</v>
      </c>
      <c r="I39" s="37">
        <v>0.72</v>
      </c>
      <c r="J39" s="38">
        <v>0.22</v>
      </c>
      <c r="K39" s="22"/>
      <c r="L39" s="22"/>
      <c r="M39" s="22"/>
      <c r="N39" s="22"/>
      <c r="O39" s="22"/>
      <c r="P39" s="22"/>
    </row>
    <row r="40" spans="1:16" ht="39" customHeight="1" x14ac:dyDescent="0.15">
      <c r="A40" s="22"/>
      <c r="B40" s="35"/>
      <c r="C40" s="1145" t="s">
        <v>539</v>
      </c>
      <c r="D40" s="1146"/>
      <c r="E40" s="1147"/>
      <c r="F40" s="36">
        <v>0.06</v>
      </c>
      <c r="G40" s="37">
        <v>0.05</v>
      </c>
      <c r="H40" s="37">
        <v>0.09</v>
      </c>
      <c r="I40" s="37">
        <v>0.06</v>
      </c>
      <c r="J40" s="38">
        <v>0.09</v>
      </c>
      <c r="K40" s="22"/>
      <c r="L40" s="22"/>
      <c r="M40" s="22"/>
      <c r="N40" s="22"/>
      <c r="O40" s="22"/>
      <c r="P40" s="22"/>
    </row>
    <row r="41" spans="1:16" ht="39" customHeight="1" x14ac:dyDescent="0.15">
      <c r="A41" s="22"/>
      <c r="B41" s="35"/>
      <c r="C41" s="1145" t="s">
        <v>540</v>
      </c>
      <c r="D41" s="1146"/>
      <c r="E41" s="1147"/>
      <c r="F41" s="36">
        <v>0</v>
      </c>
      <c r="G41" s="37">
        <v>0</v>
      </c>
      <c r="H41" s="37">
        <v>0</v>
      </c>
      <c r="I41" s="37">
        <v>0</v>
      </c>
      <c r="J41" s="38">
        <v>0</v>
      </c>
      <c r="K41" s="22"/>
      <c r="L41" s="22"/>
      <c r="M41" s="22"/>
      <c r="N41" s="22"/>
      <c r="O41" s="22"/>
      <c r="P41" s="22"/>
    </row>
    <row r="42" spans="1:16" ht="39" customHeight="1" x14ac:dyDescent="0.15">
      <c r="A42" s="22"/>
      <c r="B42" s="39"/>
      <c r="C42" s="1145" t="s">
        <v>541</v>
      </c>
      <c r="D42" s="1146"/>
      <c r="E42" s="1147"/>
      <c r="F42" s="36" t="s">
        <v>488</v>
      </c>
      <c r="G42" s="37" t="s">
        <v>488</v>
      </c>
      <c r="H42" s="37" t="s">
        <v>488</v>
      </c>
      <c r="I42" s="37" t="s">
        <v>488</v>
      </c>
      <c r="J42" s="38" t="s">
        <v>488</v>
      </c>
      <c r="K42" s="22"/>
      <c r="L42" s="22"/>
      <c r="M42" s="22"/>
      <c r="N42" s="22"/>
      <c r="O42" s="22"/>
      <c r="P42" s="22"/>
    </row>
    <row r="43" spans="1:16" ht="39" customHeight="1" thickBot="1" x14ac:dyDescent="0.2">
      <c r="A43" s="22"/>
      <c r="B43" s="40"/>
      <c r="C43" s="1148" t="s">
        <v>542</v>
      </c>
      <c r="D43" s="1149"/>
      <c r="E43" s="1150"/>
      <c r="F43" s="41">
        <v>0.02</v>
      </c>
      <c r="G43" s="42">
        <v>0</v>
      </c>
      <c r="H43" s="42">
        <v>0</v>
      </c>
      <c r="I43" s="42">
        <v>0.09</v>
      </c>
      <c r="J43" s="43" t="s">
        <v>488</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eX7UgG5WCc+2H2cEHD46sLydhAQLd7PB0ZqbHWNwfwXBhc43XJ/ARSbp9eB5JAbkcnmqMMHZ46Ue8/JTgzLJPg==" saltValue="rPUOInKiNT6VBeEWRoC3E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526</v>
      </c>
      <c r="L44" s="56" t="s">
        <v>527</v>
      </c>
      <c r="M44" s="56" t="s">
        <v>528</v>
      </c>
      <c r="N44" s="56" t="s">
        <v>529</v>
      </c>
      <c r="O44" s="57" t="s">
        <v>530</v>
      </c>
      <c r="P44" s="48"/>
      <c r="Q44" s="48"/>
      <c r="R44" s="48"/>
      <c r="S44" s="48"/>
      <c r="T44" s="48"/>
      <c r="U44" s="48"/>
    </row>
    <row r="45" spans="1:21" ht="30.75" customHeight="1" x14ac:dyDescent="0.15">
      <c r="A45" s="48"/>
      <c r="B45" s="1153" t="s">
        <v>9</v>
      </c>
      <c r="C45" s="1154"/>
      <c r="D45" s="58"/>
      <c r="E45" s="1159" t="s">
        <v>10</v>
      </c>
      <c r="F45" s="1159"/>
      <c r="G45" s="1159"/>
      <c r="H45" s="1159"/>
      <c r="I45" s="1159"/>
      <c r="J45" s="1160"/>
      <c r="K45" s="59">
        <v>703</v>
      </c>
      <c r="L45" s="60">
        <v>668</v>
      </c>
      <c r="M45" s="60">
        <v>581</v>
      </c>
      <c r="N45" s="60">
        <v>609</v>
      </c>
      <c r="O45" s="61">
        <v>669</v>
      </c>
      <c r="P45" s="48"/>
      <c r="Q45" s="48"/>
      <c r="R45" s="48"/>
      <c r="S45" s="48"/>
      <c r="T45" s="48"/>
      <c r="U45" s="48"/>
    </row>
    <row r="46" spans="1:21" ht="30.75" customHeight="1" x14ac:dyDescent="0.15">
      <c r="A46" s="48"/>
      <c r="B46" s="1155"/>
      <c r="C46" s="1156"/>
      <c r="D46" s="62"/>
      <c r="E46" s="1161" t="s">
        <v>11</v>
      </c>
      <c r="F46" s="1161"/>
      <c r="G46" s="1161"/>
      <c r="H46" s="1161"/>
      <c r="I46" s="1161"/>
      <c r="J46" s="1162"/>
      <c r="K46" s="63" t="s">
        <v>488</v>
      </c>
      <c r="L46" s="64" t="s">
        <v>488</v>
      </c>
      <c r="M46" s="64" t="s">
        <v>488</v>
      </c>
      <c r="N46" s="64" t="s">
        <v>488</v>
      </c>
      <c r="O46" s="65" t="s">
        <v>488</v>
      </c>
      <c r="P46" s="48"/>
      <c r="Q46" s="48"/>
      <c r="R46" s="48"/>
      <c r="S46" s="48"/>
      <c r="T46" s="48"/>
      <c r="U46" s="48"/>
    </row>
    <row r="47" spans="1:21" ht="30.75" customHeight="1" x14ac:dyDescent="0.15">
      <c r="A47" s="48"/>
      <c r="B47" s="1155"/>
      <c r="C47" s="1156"/>
      <c r="D47" s="62"/>
      <c r="E47" s="1161" t="s">
        <v>12</v>
      </c>
      <c r="F47" s="1161"/>
      <c r="G47" s="1161"/>
      <c r="H47" s="1161"/>
      <c r="I47" s="1161"/>
      <c r="J47" s="1162"/>
      <c r="K47" s="63" t="s">
        <v>488</v>
      </c>
      <c r="L47" s="64" t="s">
        <v>488</v>
      </c>
      <c r="M47" s="64" t="s">
        <v>488</v>
      </c>
      <c r="N47" s="64" t="s">
        <v>488</v>
      </c>
      <c r="O47" s="65" t="s">
        <v>488</v>
      </c>
      <c r="P47" s="48"/>
      <c r="Q47" s="48"/>
      <c r="R47" s="48"/>
      <c r="S47" s="48"/>
      <c r="T47" s="48"/>
      <c r="U47" s="48"/>
    </row>
    <row r="48" spans="1:21" ht="30.75" customHeight="1" x14ac:dyDescent="0.15">
      <c r="A48" s="48"/>
      <c r="B48" s="1155"/>
      <c r="C48" s="1156"/>
      <c r="D48" s="62"/>
      <c r="E48" s="1161" t="s">
        <v>13</v>
      </c>
      <c r="F48" s="1161"/>
      <c r="G48" s="1161"/>
      <c r="H48" s="1161"/>
      <c r="I48" s="1161"/>
      <c r="J48" s="1162"/>
      <c r="K48" s="63">
        <v>59</v>
      </c>
      <c r="L48" s="64">
        <v>58</v>
      </c>
      <c r="M48" s="64">
        <v>69</v>
      </c>
      <c r="N48" s="64">
        <v>64</v>
      </c>
      <c r="O48" s="65">
        <v>76</v>
      </c>
      <c r="P48" s="48"/>
      <c r="Q48" s="48"/>
      <c r="R48" s="48"/>
      <c r="S48" s="48"/>
      <c r="T48" s="48"/>
      <c r="U48" s="48"/>
    </row>
    <row r="49" spans="1:21" ht="30.75" customHeight="1" x14ac:dyDescent="0.15">
      <c r="A49" s="48"/>
      <c r="B49" s="1155"/>
      <c r="C49" s="1156"/>
      <c r="D49" s="62"/>
      <c r="E49" s="1161" t="s">
        <v>14</v>
      </c>
      <c r="F49" s="1161"/>
      <c r="G49" s="1161"/>
      <c r="H49" s="1161"/>
      <c r="I49" s="1161"/>
      <c r="J49" s="1162"/>
      <c r="K49" s="63">
        <v>6</v>
      </c>
      <c r="L49" s="64">
        <v>7</v>
      </c>
      <c r="M49" s="64">
        <v>4</v>
      </c>
      <c r="N49" s="64">
        <v>1</v>
      </c>
      <c r="O49" s="65" t="s">
        <v>488</v>
      </c>
      <c r="P49" s="48"/>
      <c r="Q49" s="48"/>
      <c r="R49" s="48"/>
      <c r="S49" s="48"/>
      <c r="T49" s="48"/>
      <c r="U49" s="48"/>
    </row>
    <row r="50" spans="1:21" ht="30.75" customHeight="1" x14ac:dyDescent="0.15">
      <c r="A50" s="48"/>
      <c r="B50" s="1155"/>
      <c r="C50" s="1156"/>
      <c r="D50" s="62"/>
      <c r="E50" s="1161" t="s">
        <v>15</v>
      </c>
      <c r="F50" s="1161"/>
      <c r="G50" s="1161"/>
      <c r="H50" s="1161"/>
      <c r="I50" s="1161"/>
      <c r="J50" s="1162"/>
      <c r="K50" s="63">
        <v>8</v>
      </c>
      <c r="L50" s="64">
        <v>10</v>
      </c>
      <c r="M50" s="64">
        <v>8</v>
      </c>
      <c r="N50" s="64">
        <v>9</v>
      </c>
      <c r="O50" s="65">
        <v>69</v>
      </c>
      <c r="P50" s="48"/>
      <c r="Q50" s="48"/>
      <c r="R50" s="48"/>
      <c r="S50" s="48"/>
      <c r="T50" s="48"/>
      <c r="U50" s="48"/>
    </row>
    <row r="51" spans="1:21" ht="30.75" customHeight="1" x14ac:dyDescent="0.15">
      <c r="A51" s="48"/>
      <c r="B51" s="1157"/>
      <c r="C51" s="1158"/>
      <c r="D51" s="66"/>
      <c r="E51" s="1161" t="s">
        <v>16</v>
      </c>
      <c r="F51" s="1161"/>
      <c r="G51" s="1161"/>
      <c r="H51" s="1161"/>
      <c r="I51" s="1161"/>
      <c r="J51" s="1162"/>
      <c r="K51" s="63">
        <v>0</v>
      </c>
      <c r="L51" s="64">
        <v>0</v>
      </c>
      <c r="M51" s="64">
        <v>0</v>
      </c>
      <c r="N51" s="64">
        <v>0</v>
      </c>
      <c r="O51" s="65">
        <v>0</v>
      </c>
      <c r="P51" s="48"/>
      <c r="Q51" s="48"/>
      <c r="R51" s="48"/>
      <c r="S51" s="48"/>
      <c r="T51" s="48"/>
      <c r="U51" s="48"/>
    </row>
    <row r="52" spans="1:21" ht="30.75" customHeight="1" x14ac:dyDescent="0.15">
      <c r="A52" s="48"/>
      <c r="B52" s="1163" t="s">
        <v>17</v>
      </c>
      <c r="C52" s="1164"/>
      <c r="D52" s="66"/>
      <c r="E52" s="1161" t="s">
        <v>18</v>
      </c>
      <c r="F52" s="1161"/>
      <c r="G52" s="1161"/>
      <c r="H52" s="1161"/>
      <c r="I52" s="1161"/>
      <c r="J52" s="1162"/>
      <c r="K52" s="63">
        <v>520</v>
      </c>
      <c r="L52" s="64">
        <v>500</v>
      </c>
      <c r="M52" s="64">
        <v>475</v>
      </c>
      <c r="N52" s="64">
        <v>458</v>
      </c>
      <c r="O52" s="65">
        <v>503</v>
      </c>
      <c r="P52" s="48"/>
      <c r="Q52" s="48"/>
      <c r="R52" s="48"/>
      <c r="S52" s="48"/>
      <c r="T52" s="48"/>
      <c r="U52" s="48"/>
    </row>
    <row r="53" spans="1:21" ht="30.75" customHeight="1" thickBot="1" x14ac:dyDescent="0.2">
      <c r="A53" s="48"/>
      <c r="B53" s="1165" t="s">
        <v>19</v>
      </c>
      <c r="C53" s="1166"/>
      <c r="D53" s="67"/>
      <c r="E53" s="1167" t="s">
        <v>20</v>
      </c>
      <c r="F53" s="1167"/>
      <c r="G53" s="1167"/>
      <c r="H53" s="1167"/>
      <c r="I53" s="1167"/>
      <c r="J53" s="1168"/>
      <c r="K53" s="68">
        <v>256</v>
      </c>
      <c r="L53" s="69">
        <v>243</v>
      </c>
      <c r="M53" s="69">
        <v>187</v>
      </c>
      <c r="N53" s="69">
        <v>225</v>
      </c>
      <c r="O53" s="70">
        <v>311</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543</v>
      </c>
      <c r="L57" s="81" t="s">
        <v>544</v>
      </c>
      <c r="M57" s="81" t="s">
        <v>545</v>
      </c>
      <c r="N57" s="81" t="s">
        <v>546</v>
      </c>
      <c r="O57" s="82" t="s">
        <v>547</v>
      </c>
      <c r="P57" s="48"/>
      <c r="Q57" s="48"/>
      <c r="R57" s="48"/>
      <c r="S57" s="48"/>
      <c r="T57" s="48"/>
      <c r="U57" s="48"/>
    </row>
    <row r="58" spans="1:21" ht="31.5" customHeight="1" x14ac:dyDescent="0.15">
      <c r="B58" s="1169" t="s">
        <v>24</v>
      </c>
      <c r="C58" s="1170"/>
      <c r="D58" s="1175" t="s">
        <v>25</v>
      </c>
      <c r="E58" s="1176"/>
      <c r="F58" s="1176"/>
      <c r="G58" s="1176"/>
      <c r="H58" s="1176"/>
      <c r="I58" s="1176"/>
      <c r="J58" s="1177"/>
      <c r="K58" s="83"/>
      <c r="L58" s="84"/>
      <c r="M58" s="84"/>
      <c r="N58" s="84"/>
      <c r="O58" s="85"/>
    </row>
    <row r="59" spans="1:21" ht="31.5" customHeight="1" x14ac:dyDescent="0.15">
      <c r="B59" s="1171"/>
      <c r="C59" s="1172"/>
      <c r="D59" s="1178" t="s">
        <v>26</v>
      </c>
      <c r="E59" s="1179"/>
      <c r="F59" s="1179"/>
      <c r="G59" s="1179"/>
      <c r="H59" s="1179"/>
      <c r="I59" s="1179"/>
      <c r="J59" s="1180"/>
      <c r="K59" s="86"/>
      <c r="L59" s="87"/>
      <c r="M59" s="87"/>
      <c r="N59" s="87"/>
      <c r="O59" s="88"/>
    </row>
    <row r="60" spans="1:21" ht="31.5" customHeight="1" thickBot="1" x14ac:dyDescent="0.2">
      <c r="B60" s="1173"/>
      <c r="C60" s="1174"/>
      <c r="D60" s="1181" t="s">
        <v>27</v>
      </c>
      <c r="E60" s="1182"/>
      <c r="F60" s="1182"/>
      <c r="G60" s="1182"/>
      <c r="H60" s="1182"/>
      <c r="I60" s="1182"/>
      <c r="J60" s="1183"/>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OKIPPtod/VV6hzcXst/2NOUAEBeEytmCVAa+CZb/tmjs6Kj5AqFDywkQNa7RoykG0cjemnF+hANrRaEV4CImkw==" saltValue="aWNSw3bFa/7m0S1suWzEVw=="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526</v>
      </c>
      <c r="J40" s="103" t="s">
        <v>527</v>
      </c>
      <c r="K40" s="103" t="s">
        <v>528</v>
      </c>
      <c r="L40" s="103" t="s">
        <v>529</v>
      </c>
      <c r="M40" s="104" t="s">
        <v>530</v>
      </c>
    </row>
    <row r="41" spans="2:13" ht="27.75" customHeight="1" x14ac:dyDescent="0.15">
      <c r="B41" s="1184" t="s">
        <v>30</v>
      </c>
      <c r="C41" s="1185"/>
      <c r="D41" s="105"/>
      <c r="E41" s="1190" t="s">
        <v>31</v>
      </c>
      <c r="F41" s="1190"/>
      <c r="G41" s="1190"/>
      <c r="H41" s="1191"/>
      <c r="I41" s="343">
        <v>5932</v>
      </c>
      <c r="J41" s="344">
        <v>5769</v>
      </c>
      <c r="K41" s="344">
        <v>5639</v>
      </c>
      <c r="L41" s="344">
        <v>5465</v>
      </c>
      <c r="M41" s="345">
        <v>5154</v>
      </c>
    </row>
    <row r="42" spans="2:13" ht="27.75" customHeight="1" x14ac:dyDescent="0.15">
      <c r="B42" s="1186"/>
      <c r="C42" s="1187"/>
      <c r="D42" s="106"/>
      <c r="E42" s="1192" t="s">
        <v>32</v>
      </c>
      <c r="F42" s="1192"/>
      <c r="G42" s="1192"/>
      <c r="H42" s="1193"/>
      <c r="I42" s="346" t="s">
        <v>488</v>
      </c>
      <c r="J42" s="347" t="s">
        <v>488</v>
      </c>
      <c r="K42" s="347" t="s">
        <v>488</v>
      </c>
      <c r="L42" s="347" t="s">
        <v>488</v>
      </c>
      <c r="M42" s="348" t="s">
        <v>488</v>
      </c>
    </row>
    <row r="43" spans="2:13" ht="27.75" customHeight="1" x14ac:dyDescent="0.15">
      <c r="B43" s="1186"/>
      <c r="C43" s="1187"/>
      <c r="D43" s="106"/>
      <c r="E43" s="1192" t="s">
        <v>33</v>
      </c>
      <c r="F43" s="1192"/>
      <c r="G43" s="1192"/>
      <c r="H43" s="1193"/>
      <c r="I43" s="346">
        <v>736</v>
      </c>
      <c r="J43" s="347">
        <v>721</v>
      </c>
      <c r="K43" s="347">
        <v>748</v>
      </c>
      <c r="L43" s="347">
        <v>813</v>
      </c>
      <c r="M43" s="348">
        <v>969</v>
      </c>
    </row>
    <row r="44" spans="2:13" ht="27.75" customHeight="1" x14ac:dyDescent="0.15">
      <c r="B44" s="1186"/>
      <c r="C44" s="1187"/>
      <c r="D44" s="106"/>
      <c r="E44" s="1192" t="s">
        <v>34</v>
      </c>
      <c r="F44" s="1192"/>
      <c r="G44" s="1192"/>
      <c r="H44" s="1193"/>
      <c r="I44" s="346">
        <v>13</v>
      </c>
      <c r="J44" s="347">
        <v>7</v>
      </c>
      <c r="K44" s="347">
        <v>2</v>
      </c>
      <c r="L44" s="347" t="s">
        <v>488</v>
      </c>
      <c r="M44" s="348" t="s">
        <v>488</v>
      </c>
    </row>
    <row r="45" spans="2:13" ht="27.75" customHeight="1" x14ac:dyDescent="0.15">
      <c r="B45" s="1186"/>
      <c r="C45" s="1187"/>
      <c r="D45" s="106"/>
      <c r="E45" s="1192" t="s">
        <v>35</v>
      </c>
      <c r="F45" s="1192"/>
      <c r="G45" s="1192"/>
      <c r="H45" s="1193"/>
      <c r="I45" s="346">
        <v>1146</v>
      </c>
      <c r="J45" s="347">
        <v>1098</v>
      </c>
      <c r="K45" s="347">
        <v>1091</v>
      </c>
      <c r="L45" s="347">
        <v>1107</v>
      </c>
      <c r="M45" s="348">
        <v>1152</v>
      </c>
    </row>
    <row r="46" spans="2:13" ht="27.75" customHeight="1" x14ac:dyDescent="0.15">
      <c r="B46" s="1186"/>
      <c r="C46" s="1187"/>
      <c r="D46" s="107"/>
      <c r="E46" s="1192" t="s">
        <v>36</v>
      </c>
      <c r="F46" s="1192"/>
      <c r="G46" s="1192"/>
      <c r="H46" s="1193"/>
      <c r="I46" s="346" t="s">
        <v>488</v>
      </c>
      <c r="J46" s="347" t="s">
        <v>488</v>
      </c>
      <c r="K46" s="347" t="s">
        <v>488</v>
      </c>
      <c r="L46" s="347" t="s">
        <v>488</v>
      </c>
      <c r="M46" s="348" t="s">
        <v>488</v>
      </c>
    </row>
    <row r="47" spans="2:13" ht="27.75" customHeight="1" x14ac:dyDescent="0.15">
      <c r="B47" s="1186"/>
      <c r="C47" s="1187"/>
      <c r="D47" s="108"/>
      <c r="E47" s="1194" t="s">
        <v>37</v>
      </c>
      <c r="F47" s="1195"/>
      <c r="G47" s="1195"/>
      <c r="H47" s="1196"/>
      <c r="I47" s="346" t="s">
        <v>488</v>
      </c>
      <c r="J47" s="347" t="s">
        <v>488</v>
      </c>
      <c r="K47" s="347" t="s">
        <v>488</v>
      </c>
      <c r="L47" s="347" t="s">
        <v>488</v>
      </c>
      <c r="M47" s="348" t="s">
        <v>488</v>
      </c>
    </row>
    <row r="48" spans="2:13" ht="27.75" customHeight="1" x14ac:dyDescent="0.15">
      <c r="B48" s="1186"/>
      <c r="C48" s="1187"/>
      <c r="D48" s="106"/>
      <c r="E48" s="1192" t="s">
        <v>38</v>
      </c>
      <c r="F48" s="1192"/>
      <c r="G48" s="1192"/>
      <c r="H48" s="1193"/>
      <c r="I48" s="346" t="s">
        <v>488</v>
      </c>
      <c r="J48" s="347" t="s">
        <v>488</v>
      </c>
      <c r="K48" s="347" t="s">
        <v>488</v>
      </c>
      <c r="L48" s="347" t="s">
        <v>488</v>
      </c>
      <c r="M48" s="348" t="s">
        <v>488</v>
      </c>
    </row>
    <row r="49" spans="2:13" ht="27.75" customHeight="1" x14ac:dyDescent="0.15">
      <c r="B49" s="1188"/>
      <c r="C49" s="1189"/>
      <c r="D49" s="106"/>
      <c r="E49" s="1192" t="s">
        <v>39</v>
      </c>
      <c r="F49" s="1192"/>
      <c r="G49" s="1192"/>
      <c r="H49" s="1193"/>
      <c r="I49" s="346" t="s">
        <v>488</v>
      </c>
      <c r="J49" s="347" t="s">
        <v>488</v>
      </c>
      <c r="K49" s="347" t="s">
        <v>488</v>
      </c>
      <c r="L49" s="347" t="s">
        <v>488</v>
      </c>
      <c r="M49" s="348" t="s">
        <v>488</v>
      </c>
    </row>
    <row r="50" spans="2:13" ht="27.75" customHeight="1" x14ac:dyDescent="0.15">
      <c r="B50" s="1197" t="s">
        <v>40</v>
      </c>
      <c r="C50" s="1198"/>
      <c r="D50" s="109"/>
      <c r="E50" s="1192" t="s">
        <v>41</v>
      </c>
      <c r="F50" s="1192"/>
      <c r="G50" s="1192"/>
      <c r="H50" s="1193"/>
      <c r="I50" s="346">
        <v>1992</v>
      </c>
      <c r="J50" s="347">
        <v>2116</v>
      </c>
      <c r="K50" s="347">
        <v>2377</v>
      </c>
      <c r="L50" s="347">
        <v>2493</v>
      </c>
      <c r="M50" s="348">
        <v>2296</v>
      </c>
    </row>
    <row r="51" spans="2:13" ht="27.75" customHeight="1" x14ac:dyDescent="0.15">
      <c r="B51" s="1186"/>
      <c r="C51" s="1187"/>
      <c r="D51" s="106"/>
      <c r="E51" s="1192" t="s">
        <v>42</v>
      </c>
      <c r="F51" s="1192"/>
      <c r="G51" s="1192"/>
      <c r="H51" s="1193"/>
      <c r="I51" s="346">
        <v>273</v>
      </c>
      <c r="J51" s="347">
        <v>189</v>
      </c>
      <c r="K51" s="347">
        <v>185</v>
      </c>
      <c r="L51" s="347">
        <v>133</v>
      </c>
      <c r="M51" s="348">
        <v>169</v>
      </c>
    </row>
    <row r="52" spans="2:13" ht="27.75" customHeight="1" x14ac:dyDescent="0.15">
      <c r="B52" s="1188"/>
      <c r="C52" s="1189"/>
      <c r="D52" s="106"/>
      <c r="E52" s="1192" t="s">
        <v>43</v>
      </c>
      <c r="F52" s="1192"/>
      <c r="G52" s="1192"/>
      <c r="H52" s="1193"/>
      <c r="I52" s="346">
        <v>4836</v>
      </c>
      <c r="J52" s="347">
        <v>4742</v>
      </c>
      <c r="K52" s="347">
        <v>4609</v>
      </c>
      <c r="L52" s="347">
        <v>4633</v>
      </c>
      <c r="M52" s="348">
        <v>4491</v>
      </c>
    </row>
    <row r="53" spans="2:13" ht="27.75" customHeight="1" thickBot="1" x14ac:dyDescent="0.2">
      <c r="B53" s="1199" t="s">
        <v>19</v>
      </c>
      <c r="C53" s="1200"/>
      <c r="D53" s="110"/>
      <c r="E53" s="1201" t="s">
        <v>44</v>
      </c>
      <c r="F53" s="1201"/>
      <c r="G53" s="1201"/>
      <c r="H53" s="1202"/>
      <c r="I53" s="349">
        <v>726</v>
      </c>
      <c r="J53" s="350">
        <v>549</v>
      </c>
      <c r="K53" s="350">
        <v>308</v>
      </c>
      <c r="L53" s="350">
        <v>126</v>
      </c>
      <c r="M53" s="351">
        <v>319</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BS4rpGQcEPKnUzr78uXQETlTYv6ce04vCQYPqr3FL34THy2iSRCPmQ+0hBmJJZZb2MeVp+brlfyZwsBn8//S5A==" saltValue="P4k6wH376FjnbgplZqZ1/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528</v>
      </c>
      <c r="G54" s="119" t="s">
        <v>529</v>
      </c>
      <c r="H54" s="120" t="s">
        <v>530</v>
      </c>
    </row>
    <row r="55" spans="2:8" ht="52.5" customHeight="1" x14ac:dyDescent="0.15">
      <c r="B55" s="121"/>
      <c r="C55" s="1211" t="s">
        <v>46</v>
      </c>
      <c r="D55" s="1211"/>
      <c r="E55" s="1212"/>
      <c r="F55" s="352">
        <v>1184</v>
      </c>
      <c r="G55" s="352">
        <v>1209</v>
      </c>
      <c r="H55" s="353">
        <v>1044</v>
      </c>
    </row>
    <row r="56" spans="2:8" ht="52.5" customHeight="1" x14ac:dyDescent="0.15">
      <c r="B56" s="122"/>
      <c r="C56" s="1213" t="s">
        <v>47</v>
      </c>
      <c r="D56" s="1213"/>
      <c r="E56" s="1214"/>
      <c r="F56" s="354">
        <v>275</v>
      </c>
      <c r="G56" s="354">
        <v>286</v>
      </c>
      <c r="H56" s="355">
        <v>199</v>
      </c>
    </row>
    <row r="57" spans="2:8" ht="53.25" customHeight="1" x14ac:dyDescent="0.15">
      <c r="B57" s="122"/>
      <c r="C57" s="1215" t="s">
        <v>48</v>
      </c>
      <c r="D57" s="1215"/>
      <c r="E57" s="1216"/>
      <c r="F57" s="356">
        <v>801</v>
      </c>
      <c r="G57" s="356">
        <v>840</v>
      </c>
      <c r="H57" s="357">
        <v>869</v>
      </c>
    </row>
    <row r="58" spans="2:8" ht="45.75" customHeight="1" x14ac:dyDescent="0.15">
      <c r="B58" s="123"/>
      <c r="C58" s="1203" t="s">
        <v>559</v>
      </c>
      <c r="D58" s="1204"/>
      <c r="E58" s="1205"/>
      <c r="F58" s="358">
        <v>554</v>
      </c>
      <c r="G58" s="358">
        <v>619</v>
      </c>
      <c r="H58" s="359">
        <v>688</v>
      </c>
    </row>
    <row r="59" spans="2:8" ht="45.75" customHeight="1" x14ac:dyDescent="0.15">
      <c r="B59" s="123"/>
      <c r="C59" s="1203" t="s">
        <v>560</v>
      </c>
      <c r="D59" s="1204"/>
      <c r="E59" s="1205"/>
      <c r="F59" s="358">
        <v>68</v>
      </c>
      <c r="G59" s="358">
        <v>49</v>
      </c>
      <c r="H59" s="359">
        <v>33</v>
      </c>
    </row>
    <row r="60" spans="2:8" ht="45.75" customHeight="1" x14ac:dyDescent="0.15">
      <c r="B60" s="123"/>
      <c r="C60" s="1203" t="s">
        <v>561</v>
      </c>
      <c r="D60" s="1204"/>
      <c r="E60" s="1205"/>
      <c r="F60" s="358">
        <v>31</v>
      </c>
      <c r="G60" s="358">
        <v>31</v>
      </c>
      <c r="H60" s="359">
        <v>31</v>
      </c>
    </row>
    <row r="61" spans="2:8" ht="45.75" customHeight="1" x14ac:dyDescent="0.15">
      <c r="B61" s="123"/>
      <c r="C61" s="1203" t="s">
        <v>562</v>
      </c>
      <c r="D61" s="1204"/>
      <c r="E61" s="1205"/>
      <c r="F61" s="358">
        <v>37</v>
      </c>
      <c r="G61" s="358">
        <v>29</v>
      </c>
      <c r="H61" s="359">
        <v>26</v>
      </c>
    </row>
    <row r="62" spans="2:8" ht="45.75" customHeight="1" thickBot="1" x14ac:dyDescent="0.2">
      <c r="B62" s="124"/>
      <c r="C62" s="1206" t="s">
        <v>563</v>
      </c>
      <c r="D62" s="1207"/>
      <c r="E62" s="1208"/>
      <c r="F62" s="360">
        <v>14</v>
      </c>
      <c r="G62" s="360">
        <v>19</v>
      </c>
      <c r="H62" s="361">
        <v>25</v>
      </c>
    </row>
    <row r="63" spans="2:8" ht="52.5" customHeight="1" thickBot="1" x14ac:dyDescent="0.2">
      <c r="B63" s="125"/>
      <c r="C63" s="1209" t="s">
        <v>49</v>
      </c>
      <c r="D63" s="1209"/>
      <c r="E63" s="1210"/>
      <c r="F63" s="362">
        <v>2260</v>
      </c>
      <c r="G63" s="362">
        <v>2335</v>
      </c>
      <c r="H63" s="363">
        <v>2111</v>
      </c>
    </row>
    <row r="64" spans="2:8" x14ac:dyDescent="0.15"/>
  </sheetData>
  <sheetProtection algorithmName="SHA-512" hashValue="XR22TvH2bXS5ROszkn+MuRFx/t4JkkwbmM+Jv+xyECxcEQvqCnTdwkT9E+y4rkQzidI3l8e9jPXyu9hqJOIoYA==" saltValue="vvMKe6LtvPkHcrtsZgMjf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525</v>
      </c>
      <c r="G2" s="139"/>
      <c r="H2" s="140"/>
    </row>
    <row r="3" spans="1:8" x14ac:dyDescent="0.15">
      <c r="A3" s="136" t="s">
        <v>518</v>
      </c>
      <c r="B3" s="141"/>
      <c r="C3" s="142"/>
      <c r="D3" s="143">
        <v>223645</v>
      </c>
      <c r="E3" s="144"/>
      <c r="F3" s="145">
        <v>301035</v>
      </c>
      <c r="G3" s="146"/>
      <c r="H3" s="147"/>
    </row>
    <row r="4" spans="1:8" x14ac:dyDescent="0.15">
      <c r="A4" s="148"/>
      <c r="B4" s="149"/>
      <c r="C4" s="150"/>
      <c r="D4" s="151">
        <v>111110</v>
      </c>
      <c r="E4" s="152"/>
      <c r="F4" s="153">
        <v>154376</v>
      </c>
      <c r="G4" s="154"/>
      <c r="H4" s="155"/>
    </row>
    <row r="5" spans="1:8" x14ac:dyDescent="0.15">
      <c r="A5" s="136" t="s">
        <v>520</v>
      </c>
      <c r="B5" s="141"/>
      <c r="C5" s="142"/>
      <c r="D5" s="143">
        <v>130394</v>
      </c>
      <c r="E5" s="144"/>
      <c r="F5" s="145">
        <v>277467</v>
      </c>
      <c r="G5" s="146"/>
      <c r="H5" s="147"/>
    </row>
    <row r="6" spans="1:8" x14ac:dyDescent="0.15">
      <c r="A6" s="148"/>
      <c r="B6" s="149"/>
      <c r="C6" s="150"/>
      <c r="D6" s="151">
        <v>83639</v>
      </c>
      <c r="E6" s="152"/>
      <c r="F6" s="153">
        <v>128378</v>
      </c>
      <c r="G6" s="154"/>
      <c r="H6" s="155"/>
    </row>
    <row r="7" spans="1:8" x14ac:dyDescent="0.15">
      <c r="A7" s="136" t="s">
        <v>521</v>
      </c>
      <c r="B7" s="141"/>
      <c r="C7" s="142"/>
      <c r="D7" s="143">
        <v>179259</v>
      </c>
      <c r="E7" s="144"/>
      <c r="F7" s="145">
        <v>282256</v>
      </c>
      <c r="G7" s="146"/>
      <c r="H7" s="147"/>
    </row>
    <row r="8" spans="1:8" x14ac:dyDescent="0.15">
      <c r="A8" s="148"/>
      <c r="B8" s="149"/>
      <c r="C8" s="150"/>
      <c r="D8" s="151">
        <v>66657</v>
      </c>
      <c r="E8" s="152"/>
      <c r="F8" s="153">
        <v>145453</v>
      </c>
      <c r="G8" s="154"/>
      <c r="H8" s="155"/>
    </row>
    <row r="9" spans="1:8" x14ac:dyDescent="0.15">
      <c r="A9" s="136" t="s">
        <v>522</v>
      </c>
      <c r="B9" s="141"/>
      <c r="C9" s="142"/>
      <c r="D9" s="143">
        <v>137103</v>
      </c>
      <c r="E9" s="144"/>
      <c r="F9" s="145">
        <v>295341</v>
      </c>
      <c r="G9" s="146"/>
      <c r="H9" s="147"/>
    </row>
    <row r="10" spans="1:8" x14ac:dyDescent="0.15">
      <c r="A10" s="148"/>
      <c r="B10" s="149"/>
      <c r="C10" s="150"/>
      <c r="D10" s="151">
        <v>54910</v>
      </c>
      <c r="E10" s="152"/>
      <c r="F10" s="153">
        <v>137402</v>
      </c>
      <c r="G10" s="154"/>
      <c r="H10" s="155"/>
    </row>
    <row r="11" spans="1:8" x14ac:dyDescent="0.15">
      <c r="A11" s="136" t="s">
        <v>523</v>
      </c>
      <c r="B11" s="141"/>
      <c r="C11" s="142"/>
      <c r="D11" s="143">
        <v>90078</v>
      </c>
      <c r="E11" s="144"/>
      <c r="F11" s="145">
        <v>292845</v>
      </c>
      <c r="G11" s="146"/>
      <c r="H11" s="147"/>
    </row>
    <row r="12" spans="1:8" x14ac:dyDescent="0.15">
      <c r="A12" s="148"/>
      <c r="B12" s="149"/>
      <c r="C12" s="156"/>
      <c r="D12" s="151">
        <v>56114</v>
      </c>
      <c r="E12" s="152"/>
      <c r="F12" s="153">
        <v>143187</v>
      </c>
      <c r="G12" s="154"/>
      <c r="H12" s="155"/>
    </row>
    <row r="13" spans="1:8" x14ac:dyDescent="0.15">
      <c r="A13" s="136"/>
      <c r="B13" s="141"/>
      <c r="C13" s="157"/>
      <c r="D13" s="158">
        <v>152096</v>
      </c>
      <c r="E13" s="159"/>
      <c r="F13" s="160">
        <v>289789</v>
      </c>
      <c r="G13" s="161"/>
      <c r="H13" s="147"/>
    </row>
    <row r="14" spans="1:8" x14ac:dyDescent="0.15">
      <c r="A14" s="148"/>
      <c r="B14" s="149"/>
      <c r="C14" s="150"/>
      <c r="D14" s="151">
        <v>74486</v>
      </c>
      <c r="E14" s="152"/>
      <c r="F14" s="153">
        <v>141759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1.31</v>
      </c>
      <c r="C19" s="162">
        <f>ROUND(VALUE(SUBSTITUTE(実質収支比率等に係る経年分析!G$48,"▲","-")),2)</f>
        <v>8</v>
      </c>
      <c r="D19" s="162">
        <f>ROUND(VALUE(SUBSTITUTE(実質収支比率等に係る経年分析!H$48,"▲","-")),2)</f>
        <v>14.04</v>
      </c>
      <c r="E19" s="162">
        <f>ROUND(VALUE(SUBSTITUTE(実質収支比率等に係る経年分析!I$48,"▲","-")),2)</f>
        <v>10.59</v>
      </c>
      <c r="F19" s="162">
        <f>ROUND(VALUE(SUBSTITUTE(実質収支比率等に係る経年分析!J$48,"▲","-")),2)</f>
        <v>8.2200000000000006</v>
      </c>
    </row>
    <row r="20" spans="1:11" x14ac:dyDescent="0.15">
      <c r="A20" s="162" t="s">
        <v>53</v>
      </c>
      <c r="B20" s="162">
        <f>ROUND(VALUE(SUBSTITUTE(実質収支比率等に係る経年分析!F$47,"▲","-")),2)</f>
        <v>34.619999999999997</v>
      </c>
      <c r="C20" s="162">
        <f>ROUND(VALUE(SUBSTITUTE(実質収支比率等に係る経年分析!G$47,"▲","-")),2)</f>
        <v>35.22</v>
      </c>
      <c r="D20" s="162">
        <f>ROUND(VALUE(SUBSTITUTE(実質収支比率等に係る経年分析!H$47,"▲","-")),2)</f>
        <v>40.590000000000003</v>
      </c>
      <c r="E20" s="162">
        <f>ROUND(VALUE(SUBSTITUTE(実質収支比率等に係る経年分析!I$47,"▲","-")),2)</f>
        <v>41.51</v>
      </c>
      <c r="F20" s="162">
        <f>ROUND(VALUE(SUBSTITUTE(実質収支比率等に係る経年分析!J$47,"▲","-")),2)</f>
        <v>34.75</v>
      </c>
    </row>
    <row r="21" spans="1:11" x14ac:dyDescent="0.15">
      <c r="A21" s="162" t="s">
        <v>54</v>
      </c>
      <c r="B21" s="162">
        <f>IF(ISNUMBER(VALUE(SUBSTITUTE(実質収支比率等に係る経年分析!F$49,"▲","-"))),ROUND(VALUE(SUBSTITUTE(実質収支比率等に係る経年分析!F$49,"▲","-")),2),NA())</f>
        <v>0.35</v>
      </c>
      <c r="C21" s="162">
        <f>IF(ISNUMBER(VALUE(SUBSTITUTE(実質収支比率等に係る経年分析!G$49,"▲","-"))),ROUND(VALUE(SUBSTITUTE(実質収支比率等に係る経年分析!G$49,"▲","-")),2),NA())</f>
        <v>9.81</v>
      </c>
      <c r="D21" s="162">
        <f>IF(ISNUMBER(VALUE(SUBSTITUTE(実質収支比率等に係る経年分析!H$49,"▲","-"))),ROUND(VALUE(SUBSTITUTE(実質収支比率等に係る経年分析!H$49,"▲","-")),2),NA())</f>
        <v>9.93</v>
      </c>
      <c r="E21" s="162">
        <f>IF(ISNUMBER(VALUE(SUBSTITUTE(実質収支比率等に係る経年分析!I$49,"▲","-"))),ROUND(VALUE(SUBSTITUTE(実質収支比率等に係る経年分析!I$49,"▲","-")),2),NA())</f>
        <v>-2.59</v>
      </c>
      <c r="F21" s="162">
        <f>IF(ISNUMBER(VALUE(SUBSTITUTE(実質収支比率等に係る経年分析!J$49,"▲","-"))),ROUND(VALUE(SUBSTITUTE(実質収支比率等に係る経年分析!J$49,"▲","-")),2),NA())</f>
        <v>-7.53</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0.02</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0.09</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str">
        <f>IF(連結実質赤字比率に係る赤字・黒字の構成分析!C$41="",NA(),連結実質赤字比率に係る赤字・黒字の構成分析!C$41)</f>
        <v>特別養護老人ホーム特別会計</v>
      </c>
      <c r="B29" s="163" t="e">
        <f>IF(ROUND(VALUE(SUBSTITUTE(連結実質赤字比率に係る赤字・黒字の構成分析!F$41,"▲", "-")), 2) &lt; 0, ABS(ROUND(VALUE(SUBSTITUTE(連結実質赤字比率に係る赤字・黒字の構成分析!F$41,"▲", "-")), 2)), NA())</f>
        <v>#N/A</v>
      </c>
      <c r="C29" s="163">
        <f>IF(ROUND(VALUE(SUBSTITUTE(連結実質赤字比率に係る赤字・黒字の構成分析!F$41,"▲", "-")), 2) &gt;= 0, ABS(ROUND(VALUE(SUBSTITUTE(連結実質赤字比率に係る赤字・黒字の構成分析!F$41,"▲", "-")), 2)), NA())</f>
        <v>0</v>
      </c>
      <c r="D29" s="163" t="e">
        <f>IF(ROUND(VALUE(SUBSTITUTE(連結実質赤字比率に係る赤字・黒字の構成分析!G$41,"▲", "-")), 2) &lt; 0, ABS(ROUND(VALUE(SUBSTITUTE(連結実質赤字比率に係る赤字・黒字の構成分析!G$41,"▲", "-")), 2)), NA())</f>
        <v>#N/A</v>
      </c>
      <c r="E29" s="163">
        <f>IF(ROUND(VALUE(SUBSTITUTE(連結実質赤字比率に係る赤字・黒字の構成分析!G$41,"▲", "-")), 2) &gt;= 0, ABS(ROUND(VALUE(SUBSTITUTE(連結実質赤字比率に係る赤字・黒字の構成分析!G$41,"▲", "-")), 2)), NA())</f>
        <v>0</v>
      </c>
      <c r="F29" s="163" t="e">
        <f>IF(ROUND(VALUE(SUBSTITUTE(連結実質赤字比率に係る赤字・黒字の構成分析!H$41,"▲", "-")), 2) &lt; 0, ABS(ROUND(VALUE(SUBSTITUTE(連結実質赤字比率に係る赤字・黒字の構成分析!H$41,"▲", "-")), 2)), NA())</f>
        <v>#N/A</v>
      </c>
      <c r="G29" s="163">
        <f>IF(ROUND(VALUE(SUBSTITUTE(連結実質赤字比率に係る赤字・黒字の構成分析!H$41,"▲", "-")), 2) &gt;= 0, ABS(ROUND(VALUE(SUBSTITUTE(連結実質赤字比率に係る赤字・黒字の構成分析!H$41,"▲", "-")), 2)), NA())</f>
        <v>0</v>
      </c>
      <c r="H29" s="163" t="e">
        <f>IF(ROUND(VALUE(SUBSTITUTE(連結実質赤字比率に係る赤字・黒字の構成分析!I$41,"▲", "-")), 2) &lt; 0, ABS(ROUND(VALUE(SUBSTITUTE(連結実質赤字比率に係る赤字・黒字の構成分析!I$41,"▲", "-")), 2)), NA())</f>
        <v>#N/A</v>
      </c>
      <c r="I29" s="163">
        <f>IF(ROUND(VALUE(SUBSTITUTE(連結実質赤字比率に係る赤字・黒字の構成分析!I$41,"▲", "-")), 2) &gt;= 0, ABS(ROUND(VALUE(SUBSTITUTE(連結実質赤字比率に係る赤字・黒字の構成分析!I$41,"▲", "-")), 2)), NA())</f>
        <v>0</v>
      </c>
      <c r="J29" s="163" t="e">
        <f>IF(ROUND(VALUE(SUBSTITUTE(連結実質赤字比率に係る赤字・黒字の構成分析!J$41,"▲", "-")), 2) &lt; 0, ABS(ROUND(VALUE(SUBSTITUTE(連結実質赤字比率に係る赤字・黒字の構成分析!J$41,"▲", "-")), 2)), NA())</f>
        <v>#N/A</v>
      </c>
      <c r="K29" s="163">
        <f>IF(ROUND(VALUE(SUBSTITUTE(連結実質赤字比率に係る赤字・黒字の構成分析!J$41,"▲", "-")), 2) &gt;= 0, ABS(ROUND(VALUE(SUBSTITUTE(連結実質赤字比率に係る赤字・黒字の構成分析!J$41,"▲", "-")), 2)), NA())</f>
        <v>0</v>
      </c>
    </row>
    <row r="30" spans="1:11" x14ac:dyDescent="0.15">
      <c r="A30" s="163" t="str">
        <f>IF(連結実質赤字比率に係る赤字・黒字の構成分析!C$40="",NA(),連結実質赤字比率に係る赤字・黒字の構成分析!C$40)</f>
        <v>後期高齢者医療特別会計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0.06</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0.05</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0.09</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0.06</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0.09</v>
      </c>
    </row>
    <row r="31" spans="1:11" x14ac:dyDescent="0.15">
      <c r="A31" s="163" t="str">
        <f>IF(連結実質赤字比率に係る赤字・黒字の構成分析!C$39="",NA(),連結実質赤字比率に係る赤字・黒字の構成分析!C$39)</f>
        <v>国民健康保険事業特別会計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0.64</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0.68</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0.54</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0.72</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0.22</v>
      </c>
    </row>
    <row r="32" spans="1:11" x14ac:dyDescent="0.15">
      <c r="A32" s="163" t="str">
        <f>IF(連結実質赤字比率に係る赤字・黒字の構成分析!C$38="",NA(),連結実質赤字比率に係る赤字・黒字の構成分析!C$38)</f>
        <v>介護保険特別会計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1.23</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1.64</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0.88</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0.1</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1.5</v>
      </c>
    </row>
    <row r="33" spans="1:16" x14ac:dyDescent="0.15">
      <c r="A33" s="163" t="str">
        <f>IF(連結実質赤字比率に係る赤字・黒字の構成分析!C$37="",NA(),連結実質赤字比率に係る赤字・黒字の構成分析!C$37)</f>
        <v>漁業集落排水処理事業会計</v>
      </c>
      <c r="B33" s="163" t="e">
        <f>IF(ROUND(VALUE(SUBSTITUTE(連結実質赤字比率に係る赤字・黒字の構成分析!F$37,"▲", "-")), 2) &lt; 0, ABS(ROUND(VALUE(SUBSTITUTE(連結実質赤字比率に係る赤字・黒字の構成分析!F$37,"▲", "-")), 2)), NA())</f>
        <v>#VALUE!</v>
      </c>
      <c r="C33" s="163" t="e">
        <f>IF(ROUND(VALUE(SUBSTITUTE(連結実質赤字比率に係る赤字・黒字の構成分析!F$37,"▲", "-")), 2) &gt;= 0, ABS(ROUND(VALUE(SUBSTITUTE(連結実質赤字比率に係る赤字・黒字の構成分析!F$37,"▲", "-")), 2)), NA())</f>
        <v>#VALUE!</v>
      </c>
      <c r="D33" s="163" t="e">
        <f>IF(ROUND(VALUE(SUBSTITUTE(連結実質赤字比率に係る赤字・黒字の構成分析!G$37,"▲", "-")), 2) &lt; 0, ABS(ROUND(VALUE(SUBSTITUTE(連結実質赤字比率に係る赤字・黒字の構成分析!G$37,"▲", "-")), 2)), NA())</f>
        <v>#VALUE!</v>
      </c>
      <c r="E33" s="163" t="e">
        <f>IF(ROUND(VALUE(SUBSTITUTE(連結実質赤字比率に係る赤字・黒字の構成分析!G$37,"▲", "-")), 2) &gt;= 0, ABS(ROUND(VALUE(SUBSTITUTE(連結実質赤字比率に係る赤字・黒字の構成分析!G$37,"▲", "-")), 2)), NA())</f>
        <v>#VALUE!</v>
      </c>
      <c r="F33" s="163" t="e">
        <f>IF(ROUND(VALUE(SUBSTITUTE(連結実質赤字比率に係る赤字・黒字の構成分析!H$37,"▲", "-")), 2) &lt; 0, ABS(ROUND(VALUE(SUBSTITUTE(連結実質赤字比率に係る赤字・黒字の構成分析!H$37,"▲", "-")), 2)), NA())</f>
        <v>#VALUE!</v>
      </c>
      <c r="G33" s="163" t="e">
        <f>IF(ROUND(VALUE(SUBSTITUTE(連結実質赤字比率に係る赤字・黒字の構成分析!H$37,"▲", "-")), 2) &gt;= 0, ABS(ROUND(VALUE(SUBSTITUTE(連結実質赤字比率に係る赤字・黒字の構成分析!H$37,"▲", "-")), 2)), NA())</f>
        <v>#VALUE!</v>
      </c>
      <c r="H33" s="163" t="e">
        <f>IF(ROUND(VALUE(SUBSTITUTE(連結実質赤字比率に係る赤字・黒字の構成分析!I$37,"▲", "-")), 2) &lt; 0, ABS(ROUND(VALUE(SUBSTITUTE(連結実質赤字比率に係る赤字・黒字の構成分析!I$37,"▲", "-")), 2)), NA())</f>
        <v>#VALUE!</v>
      </c>
      <c r="I33" s="163" t="e">
        <f>IF(ROUND(VALUE(SUBSTITUTE(連結実質赤字比率に係る赤字・黒字の構成分析!I$37,"▲", "-")), 2) &gt;= 0, ABS(ROUND(VALUE(SUBSTITUTE(連結実質赤字比率に係る赤字・黒字の構成分析!I$37,"▲", "-")), 2)), NA())</f>
        <v>#VALUE!</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3.09</v>
      </c>
    </row>
    <row r="34" spans="1:16" x14ac:dyDescent="0.15">
      <c r="A34" s="163" t="str">
        <f>IF(連結実質赤字比率に係る赤字・黒字の構成分析!C$36="",NA(),連結実質赤字比率に係る赤字・黒字の構成分析!C$36)</f>
        <v>簡易水道事業会計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0</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0.02</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0.01</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0.33</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6.52</v>
      </c>
    </row>
    <row r="35" spans="1:16" x14ac:dyDescent="0.15">
      <c r="A35" s="163" t="str">
        <f>IF(連結実質赤字比率に係る赤字・黒字の構成分析!C$35="",NA(),連結実質赤字比率に係る赤字・黒字の構成分析!C$35)</f>
        <v>一般会計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1.3</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7.99</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14.03</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10.58</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8.2200000000000006</v>
      </c>
    </row>
    <row r="36" spans="1:16" x14ac:dyDescent="0.15">
      <c r="A36" s="163" t="str">
        <f>IF(連結実質赤字比率に係る赤字・黒字の構成分析!C$34="",NA(),連結実質赤字比率に係る赤字・黒字の構成分析!C$34)</f>
        <v>大月町病院事業会計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10.84</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11.67</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13.49</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14.61</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15.3</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520</v>
      </c>
      <c r="E42" s="164"/>
      <c r="F42" s="164"/>
      <c r="G42" s="164">
        <f>'実質公債費比率（分子）の構造'!L$52</f>
        <v>500</v>
      </c>
      <c r="H42" s="164"/>
      <c r="I42" s="164"/>
      <c r="J42" s="164">
        <f>'実質公債費比率（分子）の構造'!M$52</f>
        <v>475</v>
      </c>
      <c r="K42" s="164"/>
      <c r="L42" s="164"/>
      <c r="M42" s="164">
        <f>'実質公債費比率（分子）の構造'!N$52</f>
        <v>458</v>
      </c>
      <c r="N42" s="164"/>
      <c r="O42" s="164"/>
      <c r="P42" s="164">
        <f>'実質公債費比率（分子）の構造'!O$52</f>
        <v>503</v>
      </c>
    </row>
    <row r="43" spans="1:16" x14ac:dyDescent="0.15">
      <c r="A43" s="164" t="s">
        <v>16</v>
      </c>
      <c r="B43" s="164">
        <f>'実質公債費比率（分子）の構造'!K$51</f>
        <v>0</v>
      </c>
      <c r="C43" s="164"/>
      <c r="D43" s="164"/>
      <c r="E43" s="164">
        <f>'実質公債費比率（分子）の構造'!L$51</f>
        <v>0</v>
      </c>
      <c r="F43" s="164"/>
      <c r="G43" s="164"/>
      <c r="H43" s="164">
        <f>'実質公債費比率（分子）の構造'!M$51</f>
        <v>0</v>
      </c>
      <c r="I43" s="164"/>
      <c r="J43" s="164"/>
      <c r="K43" s="164">
        <f>'実質公債費比率（分子）の構造'!N$51</f>
        <v>0</v>
      </c>
      <c r="L43" s="164"/>
      <c r="M43" s="164"/>
      <c r="N43" s="164">
        <f>'実質公債費比率（分子）の構造'!O$51</f>
        <v>0</v>
      </c>
      <c r="O43" s="164"/>
      <c r="P43" s="164"/>
    </row>
    <row r="44" spans="1:16" x14ac:dyDescent="0.15">
      <c r="A44" s="164" t="s">
        <v>62</v>
      </c>
      <c r="B44" s="164">
        <f>'実質公債費比率（分子）の構造'!K$50</f>
        <v>8</v>
      </c>
      <c r="C44" s="164"/>
      <c r="D44" s="164"/>
      <c r="E44" s="164">
        <f>'実質公債費比率（分子）の構造'!L$50</f>
        <v>10</v>
      </c>
      <c r="F44" s="164"/>
      <c r="G44" s="164"/>
      <c r="H44" s="164">
        <f>'実質公債費比率（分子）の構造'!M$50</f>
        <v>8</v>
      </c>
      <c r="I44" s="164"/>
      <c r="J44" s="164"/>
      <c r="K44" s="164">
        <f>'実質公債費比率（分子）の構造'!N$50</f>
        <v>9</v>
      </c>
      <c r="L44" s="164"/>
      <c r="M44" s="164"/>
      <c r="N44" s="164">
        <f>'実質公債費比率（分子）の構造'!O$50</f>
        <v>69</v>
      </c>
      <c r="O44" s="164"/>
      <c r="P44" s="164"/>
    </row>
    <row r="45" spans="1:16" x14ac:dyDescent="0.15">
      <c r="A45" s="164" t="s">
        <v>63</v>
      </c>
      <c r="B45" s="164">
        <f>'実質公債費比率（分子）の構造'!K$49</f>
        <v>6</v>
      </c>
      <c r="C45" s="164"/>
      <c r="D45" s="164"/>
      <c r="E45" s="164">
        <f>'実質公債費比率（分子）の構造'!L$49</f>
        <v>7</v>
      </c>
      <c r="F45" s="164"/>
      <c r="G45" s="164"/>
      <c r="H45" s="164">
        <f>'実質公債費比率（分子）の構造'!M$49</f>
        <v>4</v>
      </c>
      <c r="I45" s="164"/>
      <c r="J45" s="164"/>
      <c r="K45" s="164">
        <f>'実質公債費比率（分子）の構造'!N$49</f>
        <v>1</v>
      </c>
      <c r="L45" s="164"/>
      <c r="M45" s="164"/>
      <c r="N45" s="164" t="str">
        <f>'実質公債費比率（分子）の構造'!O$49</f>
        <v>-</v>
      </c>
      <c r="O45" s="164"/>
      <c r="P45" s="164"/>
    </row>
    <row r="46" spans="1:16" x14ac:dyDescent="0.15">
      <c r="A46" s="164" t="s">
        <v>64</v>
      </c>
      <c r="B46" s="164">
        <f>'実質公債費比率（分子）の構造'!K$48</f>
        <v>59</v>
      </c>
      <c r="C46" s="164"/>
      <c r="D46" s="164"/>
      <c r="E46" s="164">
        <f>'実質公債費比率（分子）の構造'!L$48</f>
        <v>58</v>
      </c>
      <c r="F46" s="164"/>
      <c r="G46" s="164"/>
      <c r="H46" s="164">
        <f>'実質公債費比率（分子）の構造'!M$48</f>
        <v>69</v>
      </c>
      <c r="I46" s="164"/>
      <c r="J46" s="164"/>
      <c r="K46" s="164">
        <f>'実質公債費比率（分子）の構造'!N$48</f>
        <v>64</v>
      </c>
      <c r="L46" s="164"/>
      <c r="M46" s="164"/>
      <c r="N46" s="164">
        <f>'実質公債費比率（分子）の構造'!O$48</f>
        <v>76</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703</v>
      </c>
      <c r="C49" s="164"/>
      <c r="D49" s="164"/>
      <c r="E49" s="164">
        <f>'実質公債費比率（分子）の構造'!L$45</f>
        <v>668</v>
      </c>
      <c r="F49" s="164"/>
      <c r="G49" s="164"/>
      <c r="H49" s="164">
        <f>'実質公債費比率（分子）の構造'!M$45</f>
        <v>581</v>
      </c>
      <c r="I49" s="164"/>
      <c r="J49" s="164"/>
      <c r="K49" s="164">
        <f>'実質公債費比率（分子）の構造'!N$45</f>
        <v>609</v>
      </c>
      <c r="L49" s="164"/>
      <c r="M49" s="164"/>
      <c r="N49" s="164">
        <f>'実質公債費比率（分子）の構造'!O$45</f>
        <v>669</v>
      </c>
      <c r="O49" s="164"/>
      <c r="P49" s="164"/>
    </row>
    <row r="50" spans="1:16" x14ac:dyDescent="0.15">
      <c r="A50" s="164" t="s">
        <v>67</v>
      </c>
      <c r="B50" s="164" t="e">
        <f>NA()</f>
        <v>#N/A</v>
      </c>
      <c r="C50" s="164">
        <f>IF(ISNUMBER('実質公債費比率（分子）の構造'!K$53),'実質公債費比率（分子）の構造'!K$53,NA())</f>
        <v>256</v>
      </c>
      <c r="D50" s="164" t="e">
        <f>NA()</f>
        <v>#N/A</v>
      </c>
      <c r="E50" s="164" t="e">
        <f>NA()</f>
        <v>#N/A</v>
      </c>
      <c r="F50" s="164">
        <f>IF(ISNUMBER('実質公債費比率（分子）の構造'!L$53),'実質公債費比率（分子）の構造'!L$53,NA())</f>
        <v>243</v>
      </c>
      <c r="G50" s="164" t="e">
        <f>NA()</f>
        <v>#N/A</v>
      </c>
      <c r="H50" s="164" t="e">
        <f>NA()</f>
        <v>#N/A</v>
      </c>
      <c r="I50" s="164">
        <f>IF(ISNUMBER('実質公債費比率（分子）の構造'!M$53),'実質公債費比率（分子）の構造'!M$53,NA())</f>
        <v>187</v>
      </c>
      <c r="J50" s="164" t="e">
        <f>NA()</f>
        <v>#N/A</v>
      </c>
      <c r="K50" s="164" t="e">
        <f>NA()</f>
        <v>#N/A</v>
      </c>
      <c r="L50" s="164">
        <f>IF(ISNUMBER('実質公債費比率（分子）の構造'!N$53),'実質公債費比率（分子）の構造'!N$53,NA())</f>
        <v>225</v>
      </c>
      <c r="M50" s="164" t="e">
        <f>NA()</f>
        <v>#N/A</v>
      </c>
      <c r="N50" s="164" t="e">
        <f>NA()</f>
        <v>#N/A</v>
      </c>
      <c r="O50" s="164">
        <f>IF(ISNUMBER('実質公債費比率（分子）の構造'!O$53),'実質公債費比率（分子）の構造'!O$53,NA())</f>
        <v>311</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4836</v>
      </c>
      <c r="E56" s="163"/>
      <c r="F56" s="163"/>
      <c r="G56" s="163">
        <f>'将来負担比率（分子）の構造'!J$52</f>
        <v>4742</v>
      </c>
      <c r="H56" s="163"/>
      <c r="I56" s="163"/>
      <c r="J56" s="163">
        <f>'将来負担比率（分子）の構造'!K$52</f>
        <v>4609</v>
      </c>
      <c r="K56" s="163"/>
      <c r="L56" s="163"/>
      <c r="M56" s="163">
        <f>'将来負担比率（分子）の構造'!L$52</f>
        <v>4633</v>
      </c>
      <c r="N56" s="163"/>
      <c r="O56" s="163"/>
      <c r="P56" s="163">
        <f>'将来負担比率（分子）の構造'!M$52</f>
        <v>4491</v>
      </c>
    </row>
    <row r="57" spans="1:16" x14ac:dyDescent="0.15">
      <c r="A57" s="163" t="s">
        <v>42</v>
      </c>
      <c r="B57" s="163"/>
      <c r="C57" s="163"/>
      <c r="D57" s="163">
        <f>'将来負担比率（分子）の構造'!I$51</f>
        <v>273</v>
      </c>
      <c r="E57" s="163"/>
      <c r="F57" s="163"/>
      <c r="G57" s="163">
        <f>'将来負担比率（分子）の構造'!J$51</f>
        <v>189</v>
      </c>
      <c r="H57" s="163"/>
      <c r="I57" s="163"/>
      <c r="J57" s="163">
        <f>'将来負担比率（分子）の構造'!K$51</f>
        <v>185</v>
      </c>
      <c r="K57" s="163"/>
      <c r="L57" s="163"/>
      <c r="M57" s="163">
        <f>'将来負担比率（分子）の構造'!L$51</f>
        <v>133</v>
      </c>
      <c r="N57" s="163"/>
      <c r="O57" s="163"/>
      <c r="P57" s="163">
        <f>'将来負担比率（分子）の構造'!M$51</f>
        <v>169</v>
      </c>
    </row>
    <row r="58" spans="1:16" x14ac:dyDescent="0.15">
      <c r="A58" s="163" t="s">
        <v>41</v>
      </c>
      <c r="B58" s="163"/>
      <c r="C58" s="163"/>
      <c r="D58" s="163">
        <f>'将来負担比率（分子）の構造'!I$50</f>
        <v>1992</v>
      </c>
      <c r="E58" s="163"/>
      <c r="F58" s="163"/>
      <c r="G58" s="163">
        <f>'将来負担比率（分子）の構造'!J$50</f>
        <v>2116</v>
      </c>
      <c r="H58" s="163"/>
      <c r="I58" s="163"/>
      <c r="J58" s="163">
        <f>'将来負担比率（分子）の構造'!K$50</f>
        <v>2377</v>
      </c>
      <c r="K58" s="163"/>
      <c r="L58" s="163"/>
      <c r="M58" s="163">
        <f>'将来負担比率（分子）の構造'!L$50</f>
        <v>2493</v>
      </c>
      <c r="N58" s="163"/>
      <c r="O58" s="163"/>
      <c r="P58" s="163">
        <f>'将来負担比率（分子）の構造'!M$50</f>
        <v>2296</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1146</v>
      </c>
      <c r="C62" s="163"/>
      <c r="D62" s="163"/>
      <c r="E62" s="163">
        <f>'将来負担比率（分子）の構造'!J$45</f>
        <v>1098</v>
      </c>
      <c r="F62" s="163"/>
      <c r="G62" s="163"/>
      <c r="H62" s="163">
        <f>'将来負担比率（分子）の構造'!K$45</f>
        <v>1091</v>
      </c>
      <c r="I62" s="163"/>
      <c r="J62" s="163"/>
      <c r="K62" s="163">
        <f>'将来負担比率（分子）の構造'!L$45</f>
        <v>1107</v>
      </c>
      <c r="L62" s="163"/>
      <c r="M62" s="163"/>
      <c r="N62" s="163">
        <f>'将来負担比率（分子）の構造'!M$45</f>
        <v>1152</v>
      </c>
      <c r="O62" s="163"/>
      <c r="P62" s="163"/>
    </row>
    <row r="63" spans="1:16" x14ac:dyDescent="0.15">
      <c r="A63" s="163" t="s">
        <v>34</v>
      </c>
      <c r="B63" s="163">
        <f>'将来負担比率（分子）の構造'!I$44</f>
        <v>13</v>
      </c>
      <c r="C63" s="163"/>
      <c r="D63" s="163"/>
      <c r="E63" s="163">
        <f>'将来負担比率（分子）の構造'!J$44</f>
        <v>7</v>
      </c>
      <c r="F63" s="163"/>
      <c r="G63" s="163"/>
      <c r="H63" s="163">
        <f>'将来負担比率（分子）の構造'!K$44</f>
        <v>2</v>
      </c>
      <c r="I63" s="163"/>
      <c r="J63" s="163"/>
      <c r="K63" s="163" t="str">
        <f>'将来負担比率（分子）の構造'!L$44</f>
        <v>-</v>
      </c>
      <c r="L63" s="163"/>
      <c r="M63" s="163"/>
      <c r="N63" s="163" t="str">
        <f>'将来負担比率（分子）の構造'!M$44</f>
        <v>-</v>
      </c>
      <c r="O63" s="163"/>
      <c r="P63" s="163"/>
    </row>
    <row r="64" spans="1:16" x14ac:dyDescent="0.15">
      <c r="A64" s="163" t="s">
        <v>33</v>
      </c>
      <c r="B64" s="163">
        <f>'将来負担比率（分子）の構造'!I$43</f>
        <v>736</v>
      </c>
      <c r="C64" s="163"/>
      <c r="D64" s="163"/>
      <c r="E64" s="163">
        <f>'将来負担比率（分子）の構造'!J$43</f>
        <v>721</v>
      </c>
      <c r="F64" s="163"/>
      <c r="G64" s="163"/>
      <c r="H64" s="163">
        <f>'将来負担比率（分子）の構造'!K$43</f>
        <v>748</v>
      </c>
      <c r="I64" s="163"/>
      <c r="J64" s="163"/>
      <c r="K64" s="163">
        <f>'将来負担比率（分子）の構造'!L$43</f>
        <v>813</v>
      </c>
      <c r="L64" s="163"/>
      <c r="M64" s="163"/>
      <c r="N64" s="163">
        <f>'将来負担比率（分子）の構造'!M$43</f>
        <v>969</v>
      </c>
      <c r="O64" s="163"/>
      <c r="P64" s="163"/>
    </row>
    <row r="65" spans="1:16" x14ac:dyDescent="0.15">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15">
      <c r="A66" s="163" t="s">
        <v>31</v>
      </c>
      <c r="B66" s="163">
        <f>'将来負担比率（分子）の構造'!I$41</f>
        <v>5932</v>
      </c>
      <c r="C66" s="163"/>
      <c r="D66" s="163"/>
      <c r="E66" s="163">
        <f>'将来負担比率（分子）の構造'!J$41</f>
        <v>5769</v>
      </c>
      <c r="F66" s="163"/>
      <c r="G66" s="163"/>
      <c r="H66" s="163">
        <f>'将来負担比率（分子）の構造'!K$41</f>
        <v>5639</v>
      </c>
      <c r="I66" s="163"/>
      <c r="J66" s="163"/>
      <c r="K66" s="163">
        <f>'将来負担比率（分子）の構造'!L$41</f>
        <v>5465</v>
      </c>
      <c r="L66" s="163"/>
      <c r="M66" s="163"/>
      <c r="N66" s="163">
        <f>'将来負担比率（分子）の構造'!M$41</f>
        <v>5154</v>
      </c>
      <c r="O66" s="163"/>
      <c r="P66" s="163"/>
    </row>
    <row r="67" spans="1:16" x14ac:dyDescent="0.15">
      <c r="A67" s="163" t="s">
        <v>71</v>
      </c>
      <c r="B67" s="163" t="e">
        <f>NA()</f>
        <v>#N/A</v>
      </c>
      <c r="C67" s="163">
        <f>IF(ISNUMBER('将来負担比率（分子）の構造'!I$53), IF('将来負担比率（分子）の構造'!I$53 &lt; 0, 0, '将来負担比率（分子）の構造'!I$53), NA())</f>
        <v>726</v>
      </c>
      <c r="D67" s="163" t="e">
        <f>NA()</f>
        <v>#N/A</v>
      </c>
      <c r="E67" s="163" t="e">
        <f>NA()</f>
        <v>#N/A</v>
      </c>
      <c r="F67" s="163">
        <f>IF(ISNUMBER('将来負担比率（分子）の構造'!J$53), IF('将来負担比率（分子）の構造'!J$53 &lt; 0, 0, '将来負担比率（分子）の構造'!J$53), NA())</f>
        <v>549</v>
      </c>
      <c r="G67" s="163" t="e">
        <f>NA()</f>
        <v>#N/A</v>
      </c>
      <c r="H67" s="163" t="e">
        <f>NA()</f>
        <v>#N/A</v>
      </c>
      <c r="I67" s="163">
        <f>IF(ISNUMBER('将来負担比率（分子）の構造'!K$53), IF('将来負担比率（分子）の構造'!K$53 &lt; 0, 0, '将来負担比率（分子）の構造'!K$53), NA())</f>
        <v>308</v>
      </c>
      <c r="J67" s="163" t="e">
        <f>NA()</f>
        <v>#N/A</v>
      </c>
      <c r="K67" s="163" t="e">
        <f>NA()</f>
        <v>#N/A</v>
      </c>
      <c r="L67" s="163">
        <f>IF(ISNUMBER('将来負担比率（分子）の構造'!L$53), IF('将来負担比率（分子）の構造'!L$53 &lt; 0, 0, '将来負担比率（分子）の構造'!L$53), NA())</f>
        <v>126</v>
      </c>
      <c r="M67" s="163" t="e">
        <f>NA()</f>
        <v>#N/A</v>
      </c>
      <c r="N67" s="163" t="e">
        <f>NA()</f>
        <v>#N/A</v>
      </c>
      <c r="O67" s="163">
        <f>IF(ISNUMBER('将来負担比率（分子）の構造'!M$53), IF('将来負担比率（分子）の構造'!M$53 &lt; 0, 0, '将来負担比率（分子）の構造'!M$53), NA())</f>
        <v>319</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1184</v>
      </c>
      <c r="C72" s="167">
        <f>基金残高に係る経年分析!G55</f>
        <v>1209</v>
      </c>
      <c r="D72" s="167">
        <f>基金残高に係る経年分析!H55</f>
        <v>1044</v>
      </c>
    </row>
    <row r="73" spans="1:16" x14ac:dyDescent="0.15">
      <c r="A73" s="166" t="s">
        <v>74</v>
      </c>
      <c r="B73" s="167">
        <f>基金残高に係る経年分析!F56</f>
        <v>275</v>
      </c>
      <c r="C73" s="167">
        <f>基金残高に係る経年分析!G56</f>
        <v>286</v>
      </c>
      <c r="D73" s="167">
        <f>基金残高に係る経年分析!H56</f>
        <v>199</v>
      </c>
    </row>
    <row r="74" spans="1:16" x14ac:dyDescent="0.15">
      <c r="A74" s="166" t="s">
        <v>75</v>
      </c>
      <c r="B74" s="167">
        <f>基金残高に係る経年分析!F57</f>
        <v>801</v>
      </c>
      <c r="C74" s="167">
        <f>基金残高に係る経年分析!G57</f>
        <v>840</v>
      </c>
      <c r="D74" s="167">
        <f>基金残高に係る経年分析!H57</f>
        <v>869</v>
      </c>
    </row>
  </sheetData>
  <sheetProtection algorithmName="SHA-512" hashValue="mxNJmLBlIFS4cUGaiPJBTUNIw2FlPeSiv6+ZJk00AZ2CNSbyJKQeF2VZ33HZhG9UzatYYs8nUQPNShr5jRqCwQ==" saltValue="NuWBZvKYhM7DdjXSl8oVa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横山　竜也</cp:lastModifiedBy>
  <cp:lastPrinted>2026-03-09T04:20:13Z</cp:lastPrinted>
  <dcterms:created xsi:type="dcterms:W3CDTF">2026-02-23T09:01:41Z</dcterms:created>
  <dcterms:modified xsi:type="dcterms:W3CDTF">2026-03-09T04:20:17Z</dcterms:modified>
  <cp:category/>
</cp:coreProperties>
</file>